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작업\학-병리\2025발행작업\2025-0109-그대로\"/>
    </mc:Choice>
  </mc:AlternateContent>
  <xr:revisionPtr revIDLastSave="0" documentId="13_ncr:1_{91382FDF-1028-47C1-91DD-47EE6438EF02}" xr6:coauthVersionLast="47" xr6:coauthVersionMax="47" xr10:uidLastSave="{00000000-0000-0000-0000-000000000000}"/>
  <bookViews>
    <workbookView xWindow="1149" yWindow="463" windowWidth="29040" windowHeight="16688" xr2:uid="{00000000-000D-0000-FFFF-FFFF00000000}"/>
  </bookViews>
  <sheets>
    <sheet name="BCOR (ITD+fusion)" sheetId="4" r:id="rId1"/>
    <sheet name="BCOR (ITD)" sheetId="6" r:id="rId2"/>
    <sheet name="BCOR (ITD) (final)" sheetId="7" r:id="rId3"/>
  </sheets>
  <definedNames>
    <definedName name="_xlnm._FilterDatabase" localSheetId="1" hidden="1">'BCOR (ITD)'!$C$1:$AE$76</definedName>
    <definedName name="_xlnm._FilterDatabase" localSheetId="2" hidden="1">'BCOR (ITD) (final)'!$C$1:$AD$73</definedName>
    <definedName name="_xlnm._FilterDatabase" localSheetId="0" hidden="1">'BCOR (ITD+fusion)'!$C$1:$AA$186</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6" l="1"/>
  <c r="D75" i="6"/>
  <c r="W43" i="4" l="1"/>
  <c r="W39" i="4"/>
  <c r="W40" i="4"/>
  <c r="W38" i="4"/>
  <c r="X38" i="4"/>
  <c r="X43" i="4"/>
  <c r="X42" i="4"/>
  <c r="X41" i="4"/>
  <c r="X40" i="4"/>
  <c r="X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JIYOUNG LEE</author>
  </authors>
  <commentList>
    <comment ref="S1" authorId="0" shapeId="0" xr:uid="{00000000-0006-0000-0100-000001000000}">
      <text>
        <r>
          <rPr>
            <b/>
            <sz val="11"/>
            <color indexed="81"/>
            <rFont val="Tahoma"/>
            <family val="2"/>
          </rPr>
          <t>JIYOUNG LEE:</t>
        </r>
        <r>
          <rPr>
            <sz val="11"/>
            <color indexed="81"/>
            <rFont val="Tahoma"/>
            <family val="2"/>
          </rPr>
          <t xml:space="preserve">
0: single
1: multiple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JIYOUNG LEE</author>
  </authors>
  <commentList>
    <comment ref="R1" authorId="0" shapeId="0" xr:uid="{00000000-0006-0000-0200-000001000000}">
      <text>
        <r>
          <rPr>
            <b/>
            <sz val="11"/>
            <color indexed="81"/>
            <rFont val="Tahoma"/>
            <family val="2"/>
          </rPr>
          <t>JIYOUNG LEE:</t>
        </r>
        <r>
          <rPr>
            <sz val="11"/>
            <color indexed="81"/>
            <rFont val="Tahoma"/>
            <family val="2"/>
          </rPr>
          <t xml:space="preserve">
0: single
1: multiple
</t>
        </r>
      </text>
    </comment>
  </commentList>
</comments>
</file>

<file path=xl/sharedStrings.xml><?xml version="1.0" encoding="utf-8"?>
<sst xmlns="http://schemas.openxmlformats.org/spreadsheetml/2006/main" count="3616" uniqueCount="1062">
  <si>
    <t>Appay, 2017</t>
    <phoneticPr fontId="2" type="noConversion"/>
  </si>
  <si>
    <t>Wang, 2022</t>
    <phoneticPr fontId="2" type="noConversion"/>
  </si>
  <si>
    <t>HGNET</t>
    <phoneticPr fontId="2" type="noConversion"/>
  </si>
  <si>
    <t>Ebrahimi, 2024</t>
    <phoneticPr fontId="2" type="noConversion"/>
  </si>
  <si>
    <t>Tauziède, 2023</t>
    <phoneticPr fontId="2" type="noConversion"/>
  </si>
  <si>
    <t>Sugion, 2023</t>
    <phoneticPr fontId="2" type="noConversion"/>
  </si>
  <si>
    <t>pineoblastoma</t>
    <phoneticPr fontId="2" type="noConversion"/>
  </si>
  <si>
    <t>left frontal lobe</t>
  </si>
  <si>
    <t>right lateral ventricle</t>
    <phoneticPr fontId="2" type="noConversion"/>
  </si>
  <si>
    <t>-</t>
    <phoneticPr fontId="2" type="noConversion"/>
  </si>
  <si>
    <t>left cerebellar hemisphere and cerebellopontine angle</t>
    <phoneticPr fontId="2" type="noConversion"/>
  </si>
  <si>
    <t>+</t>
    <phoneticPr fontId="2" type="noConversion"/>
  </si>
  <si>
    <t>p.E1722_H1745dup and p.
E1728_G1738dup</t>
    <phoneticPr fontId="2" type="noConversion"/>
  </si>
  <si>
    <t>p.K1721_S1751dup and p.
E1719_V1727dup</t>
    <phoneticPr fontId="2" type="noConversion"/>
  </si>
  <si>
    <t>left cerebellar hemisphere</t>
  </si>
  <si>
    <t>PMID</t>
  </si>
  <si>
    <t>Clinical manifestation</t>
  </si>
  <si>
    <t>Breakpoint 1</t>
  </si>
  <si>
    <t>Breakpoint 2</t>
  </si>
  <si>
    <t>Other molecular findings</t>
  </si>
  <si>
    <t>tSNE</t>
  </si>
  <si>
    <t>450/850K methylation class v12.8 or v12.5</t>
  </si>
  <si>
    <t>450/850K methylation class v11b4</t>
  </si>
  <si>
    <t>Initial histology</t>
  </si>
  <si>
    <t>Histology after progress</t>
  </si>
  <si>
    <t>BCOR_IHC</t>
  </si>
  <si>
    <t xml:space="preserve">IHC-Characteristics </t>
  </si>
  <si>
    <t>Growth pattern</t>
  </si>
  <si>
    <t>Initial diagnosis</t>
  </si>
  <si>
    <t>Radiology</t>
  </si>
  <si>
    <t>Tumor progression</t>
  </si>
  <si>
    <t>PFS (months)</t>
  </si>
  <si>
    <t>OS (months)</t>
  </si>
  <si>
    <t>Deseased</t>
  </si>
  <si>
    <t>Initial therapy</t>
  </si>
  <si>
    <t>Particularity</t>
  </si>
  <si>
    <t>Localization</t>
    <phoneticPr fontId="2" type="noConversion"/>
  </si>
  <si>
    <t>M</t>
    <phoneticPr fontId="2" type="noConversion"/>
  </si>
  <si>
    <t>F</t>
    <phoneticPr fontId="2" type="noConversion"/>
  </si>
  <si>
    <t>Male</t>
  </si>
  <si>
    <t>right frontal, left temporal and left occipital</t>
  </si>
  <si>
    <t>new onset seizures</t>
  </si>
  <si>
    <t>BCOR:CREBBP</t>
  </si>
  <si>
    <t>exon 4 for BCOR</t>
  </si>
  <si>
    <t>exon 31 of CREBBP</t>
  </si>
  <si>
    <t>ARID1A p.Asp204fs; TERT promoter mutation c.-124C &gt;; TNF1 p.Trp696Ter</t>
  </si>
  <si>
    <t>n.a.</t>
  </si>
  <si>
    <t xml:space="preserve">diffusely infiltrating astrocytoma with predominantly lower grade features </t>
  </si>
  <si>
    <t>malignant features of glioblastoma</t>
  </si>
  <si>
    <t>negative</t>
  </si>
  <si>
    <t>ATRX loss/ G34-/H3K27M-/BCOR-</t>
  </si>
  <si>
    <t>diffuse</t>
  </si>
  <si>
    <t>diffuse astrocytic glioma, with molecular features of glioblastoma, WHO grade IV</t>
  </si>
  <si>
    <t>non-contrast enhancing, expansile mass with criteria fullfiled for gliomatosis cerebri and contrast enhanced areas in right parietal lobe in the course of disease</t>
  </si>
  <si>
    <t>adjuvant radiotherapy with concomitant temozolomide</t>
  </si>
  <si>
    <t>Subtotal resenction, adjuvant radiotherapy and chemotherapy (temozolomide, bevacizumab and carboplatin)</t>
  </si>
  <si>
    <t xml:space="preserve">right temporal </t>
  </si>
  <si>
    <t>EP300:BCOR</t>
  </si>
  <si>
    <t>exon 31 for EP300</t>
  </si>
  <si>
    <t>HGNET-BCOR</t>
  </si>
  <si>
    <t>HGNET-BCOR: 0.6</t>
  </si>
  <si>
    <t xml:space="preserve">chicken-wire pattern mimicking ependymoma with some calcifications, pseudo-rosettes and microcystic/myxoid changes with occasional floating neurons, high mitotic and proliferation rate, necrosis, vascular proliferations </t>
  </si>
  <si>
    <t>GFAP-/Olig2+/EMA+/NeuN+/BCOR-/EGFR+/NFP+/vimentin+/synaptophysin-/ATRX+</t>
  </si>
  <si>
    <t xml:space="preserve">Well-circumscribed </t>
  </si>
  <si>
    <t>Large, well-circumscribed, solid with meningeal attachment; T1 hypointense, T2 hyperintense, low ADC, heterogeneous enhancement</t>
  </si>
  <si>
    <t>total resection and chemotherapy</t>
  </si>
  <si>
    <t xml:space="preserve">left frontal </t>
  </si>
  <si>
    <t>HGNET-BCOR: 0.9</t>
  </si>
  <si>
    <t>chicken-wire pattern with oligo-like and nd embryonal features and microcyst/myxoid changes, areas with dense cellularity and high mitotic and proliferation index, palisading necrosis and microvascular proliferation</t>
  </si>
  <si>
    <t>GFAP-/Olig2+/EMA+/NFP+/BCOR-/vimentin+/synaptophysin+/EGFR+/ATRX+</t>
  </si>
  <si>
    <t>total resection, chemotherapy and focal irradiation</t>
  </si>
  <si>
    <t>right frontal with extension to the suprasellar fossa and corpus callosum</t>
  </si>
  <si>
    <t>headache, ataxia, brief loss of consciousness</t>
  </si>
  <si>
    <t>exon 2 for BCOR</t>
  </si>
  <si>
    <t>EP300 p.D1119del</t>
  </si>
  <si>
    <t>away from the HGNET-BCOR ex15 ITD with close vicinity to gliomas with MYB/MYBL1 alteration, but still separate</t>
  </si>
  <si>
    <t>no match</t>
  </si>
  <si>
    <t>mildly to moderately atypical glial cells with round to oval nuclei, fine to speckled chromatin, and prominent glial processes, prominent chicken-wire vessels, microcystic/myxoid changes, calcifications, microvascular prooliferations, necrosis</t>
  </si>
  <si>
    <t>positive</t>
  </si>
  <si>
    <t>GFAP+/Olig2+/BCOR+/ATRX+/NeuN-/H3 K27me3 retained/beta-catenin (nuclear,rare)/synaptophysin,-/NFP-/ SOX10-/ CD34-/H3 K27M-/ BRAF V600E-/ IDH1 R132H-</t>
  </si>
  <si>
    <t>oligodendroglioma, WHO grade II and anaplastic pilocytic astrocytoma (aPA) after cosulting pathology</t>
  </si>
  <si>
    <t>mildly enhancing (T1 postcontrast), mildly T2 and FLAIR hyperintense with signes of hydrocephalus</t>
  </si>
  <si>
    <t>extraventricular drainage followed by subtotal resection, antiepileptic medications</t>
  </si>
  <si>
    <t>subtotal resection</t>
  </si>
  <si>
    <t>Female</t>
  </si>
  <si>
    <t>left basal ganglia and thalamus</t>
  </si>
  <si>
    <t>right-sided arm, facial weakness</t>
  </si>
  <si>
    <t>exon 1 for EP300</t>
  </si>
  <si>
    <t>exon 8 for BCOR</t>
  </si>
  <si>
    <t>CTNNA1 p.I612Yfs*/FGFR4 p.M504T/NOTCH1 p.E1382Nfs*</t>
  </si>
  <si>
    <t>mildly to moderately atypical glial cells with round to oval nuclei, fine to speckled chromatin, and prominent glial processes, prominent chicken-wire vessels, microcystic/myxoid changes, calcifications, necrosis</t>
  </si>
  <si>
    <t>mildly to moderately atypical glial cells with round to oval nuclei, fine to speckled chromatin, and prominent glial processes, prominent chicken-wire vessels, microcystic/myxoid changes, calcifications, necrosis, microvascular proliferations</t>
  </si>
  <si>
    <t>Olig2+/BCOR+/beta-catenin (nuclear, scattered)//H3 K27M-/ BRAF V600E-/ IDH1 R132H-</t>
  </si>
  <si>
    <t>glioblastoma, WHO grade IV</t>
  </si>
  <si>
    <t xml:space="preserve"> T2 hyperintense with shift of midline structures initially and  after progression T2 and FLAIR hyperintense, with focal curvilinear vascular-appearing enhancement (T1 postcontrast)</t>
  </si>
  <si>
    <t>total resection followed by adjuvant radiation therapy</t>
  </si>
  <si>
    <t xml:space="preserve">right medial occipital </t>
  </si>
  <si>
    <t>new onset generalized seizures</t>
  </si>
  <si>
    <t>intron 2 for BCOR</t>
  </si>
  <si>
    <t>Olig2+/BCOR+/ATRX+/S100+/NeuN-/CD34-/beta-catenin (nuclear,rare)/ BRAF V600E-/ IDH1 R132H-</t>
  </si>
  <si>
    <t>dysembryoplastic neuroepithelial tumor (DNET) versus glioneuronal tumor</t>
  </si>
  <si>
    <t xml:space="preserve">non-enhancing (T1 postcontrast), T2 and FLAIR hyperintense </t>
  </si>
  <si>
    <t>1 (twice)</t>
  </si>
  <si>
    <t>15 and 18</t>
  </si>
  <si>
    <t>total resection, total resection</t>
  </si>
  <si>
    <t>periventricular area of the left frontal lobe</t>
  </si>
  <si>
    <t xml:space="preserve">IDH1/2-wt, BRAF-wt, H3F3A-wt, HIST1H3B-wt or hTERT-wt </t>
  </si>
  <si>
    <t>HGNET-BCOR: 0.8</t>
  </si>
  <si>
    <t>chicken-wire pattern mimicking ependymoma with some calcifications, microcystic/myxoid changes, necrosis, high mitotic count and proliferation index</t>
  </si>
  <si>
    <t>GFAP-/Olig2+/IDH1 R132H-/BCOR-/STAB2+/ATRX+/H2K27me3+</t>
  </si>
  <si>
    <t>high-grade glioneuronal tumor</t>
  </si>
  <si>
    <t xml:space="preserve">T2 hyperintense lesion with restricted apparent diffusion coefficient (ADC) and a solid component with weak enhancement, nodular peripheral calcifications, elevated choline and the presence of lipids in MR spectroscopy and hyperperfusion of the solid components in magnetic resonance perfusion </t>
  </si>
  <si>
    <t>total resection</t>
  </si>
  <si>
    <t>within the right lateral ventricle</t>
  </si>
  <si>
    <t>intraventricular hemorrhage</t>
  </si>
  <si>
    <t>CNS tumor with BCOR/BCOR(L1) fusion</t>
  </si>
  <si>
    <t>CNS tumor with BCOR/BCOR(L1) fusion: 0.99</t>
  </si>
  <si>
    <t>oligo-like, embryonal and ependymoma-like patterns with some calcifications, microcystic/myxoid changes, spindle cell conponent, necrosis, high mitotic count and proliferation index</t>
  </si>
  <si>
    <t>GFAP-/Olig2+/IDH1 R132H-/BCOR-/ATRX+/H2K27me3+</t>
  </si>
  <si>
    <t xml:space="preserve">T2 hyperintense lesion with restricted apparent diffusion coefficient (ADC) and a solid component with strong enhancement, elevated choline and presence of lipids in MR spectroscopy and hyperperfusion of the solid components in magnetic resonance perfusion </t>
  </si>
  <si>
    <t>subtotal resection, chemotherapy (carboplatin and VP16)</t>
  </si>
  <si>
    <t xml:space="preserve">right frontal </t>
  </si>
  <si>
    <t>mental retardation, new onset seizures</t>
  </si>
  <si>
    <t xml:space="preserve">CREBBP:BCORL1 </t>
  </si>
  <si>
    <t>exon 31 for CREBBP</t>
  </si>
  <si>
    <t>exon 6 for BCORL1</t>
  </si>
  <si>
    <t xml:space="preserve"> IDH1/2-wt, BRAF-wt,  TERT-wt, high mRNA expression of BCORL1 and BCOR</t>
  </si>
  <si>
    <t xml:space="preserve">(HGNET)-BCOR </t>
  </si>
  <si>
    <t>No match at &gt;0.3 conf. score</t>
  </si>
  <si>
    <t>diffusely infiltrative proliferation of small tumor cells with moderate cellularity, mucin-filled microcystic formation, microcalcifications, occasional perivascular lymphocytic cuffings, moderate activity</t>
  </si>
  <si>
    <t>GFAP+--/Olig2+/BCOR+/ATRX+/NF-</t>
  </si>
  <si>
    <t>hyper-intensity on T2-weighted imaging and hypo-intensity on T1-weighted imaging, without any contrast enhancement,  Positron emission tomography using 11C-methionine showed an accumulation on the tumor</t>
  </si>
  <si>
    <t>resection</t>
  </si>
  <si>
    <t>occipital</t>
  </si>
  <si>
    <t>EP300:BCORL1</t>
  </si>
  <si>
    <t>exon 4 for BCORL1</t>
  </si>
  <si>
    <t xml:space="preserve"> IDH1/2-wt, BRAF-wt, H3F3A/B-wt/ TERT-wt/FGFR1-wt</t>
  </si>
  <si>
    <t xml:space="preserve">(HGNET)-BCOR  </t>
  </si>
  <si>
    <t>HGNET-BCOR: 0.44</t>
  </si>
  <si>
    <t>ependymoma-like histological pattern, perivascular pseudorosettes, calcifications, hypercellulariry, high proliferation activity</t>
  </si>
  <si>
    <t>anaplastic ependymoma G3</t>
  </si>
  <si>
    <t>resection,  local radiation (40 Gy), chemotherapy</t>
  </si>
  <si>
    <t xml:space="preserve">right frontotemporal </t>
  </si>
  <si>
    <t>headache</t>
  </si>
  <si>
    <t>GFAP-/S100-/Olig2+/NeuN+/BCOR-</t>
  </si>
  <si>
    <t xml:space="preserve">large, nodular demarcated and heterogeneous mass with obvious mass effect, heterogeneous enhancement </t>
  </si>
  <si>
    <t xml:space="preserve">asymptomatic </t>
  </si>
  <si>
    <t>EP300:BCOR; BCOR-L3MBTL2</t>
  </si>
  <si>
    <t>exon 31 for EP300; exon 4 for BCOR</t>
  </si>
  <si>
    <t>exon 6 for BCOR; exon 2 for L3MBTL2</t>
  </si>
  <si>
    <t>GFAP-/S100-/Olig2+/BCOR-/EGFR+/IDH1R132H-/BRAF V600E-</t>
  </si>
  <si>
    <t xml:space="preserve">total resection, radiation  (6000 cGy) and adjuvant temozolomide </t>
  </si>
  <si>
    <t>high mRNA expression of BCORL1 and BCOR</t>
  </si>
  <si>
    <t>diffusely infiltrative proliferation of small tumor cells with moderate cellularity, mucin-filled microcystic formation, occasional perivascular lymphocytic cuffings, moderate mitotic activity</t>
  </si>
  <si>
    <t>diffusely infiltrative proliferation of small tumor cells with moderate cellularity, mucin-filled microcystic formation, occasional perivascular lymphocytic cuffings, high mitotic activity</t>
  </si>
  <si>
    <t xml:space="preserve">resection, local radiation (54 Gy), temozolomide after 3. surgery, </t>
  </si>
  <si>
    <t>diffusely infiltrative proliferation of small tumor cells with moderate cellularity, mucin-filled microcystic formation, high mitotic activity</t>
  </si>
  <si>
    <t xml:space="preserve">iso- to high-signal intensity on T2-weighted imaging, iso- to low-signal intensity on T1-weighted imaging, slight enhancement on gadolinium-enhanced T1-weighted imaging, and high intensity on diffusion-weighted imaging </t>
  </si>
  <si>
    <t xml:space="preserve">resection, stereotactic radiotherapy and adjuvant chemotherapy with bevacizumab after 4. surgery,  later addition of courses of chemotherapy consisting of ifosfamide, cisplatin, and etoposide </t>
  </si>
  <si>
    <t>progressive palsy affecting the left upper limb</t>
  </si>
  <si>
    <t>exon 5 for BCORL1</t>
  </si>
  <si>
    <t>pathogenic inactivating mutation in BCOR (p. P624Rfs*45), pathogenic inactivating mutation in CREBBP (p. G757Afs*19), gain of chromosome 7</t>
  </si>
  <si>
    <t>CNS tumour with EP300:BCOR(L1) fusion: 0.90</t>
  </si>
  <si>
    <t>HGNET-BCOR: 0.99</t>
  </si>
  <si>
    <t>temozolomide and radiotherapy.</t>
  </si>
  <si>
    <t>posterior fossa</t>
  </si>
  <si>
    <t>exon 4-7 for BCOR, not further specified</t>
  </si>
  <si>
    <t>HGNET, BCOR/8;EPN, RELA/1</t>
  </si>
  <si>
    <t>CNS tumour with EP300:BCOR(L1) fusion: 1</t>
  </si>
  <si>
    <t>MTGF_GBM:0.427</t>
  </si>
  <si>
    <t>delicate ‘chicken-wire’ vasculature , necrosis, Microvascular proliferations, high mitotic activity, calcifications</t>
  </si>
  <si>
    <t>GFAP+/Olig2+/BCOR+</t>
  </si>
  <si>
    <t>Maignant neoplasm, in favor of high grade diffuse glioma</t>
  </si>
  <si>
    <t>parietal</t>
  </si>
  <si>
    <t>HGNET, BCOR/1</t>
  </si>
  <si>
    <t>CNS tumour with EP300:BCOR(L1) fusion: 0.96</t>
  </si>
  <si>
    <t>microcystic, vacuolated appearance with myxoid change, necrosis,  high mitotic activity</t>
  </si>
  <si>
    <t>GFAP+/Olig2+/BCOR-</t>
  </si>
  <si>
    <t>Ependymal tumor with lipomatous differentiation</t>
  </si>
  <si>
    <t>frontotemporal</t>
  </si>
  <si>
    <t>BCOR stop gain mutation</t>
  </si>
  <si>
    <t>ependymoma-like histological pattern, perivascular pseudorosettes, necrosis, Microvascular proliferations,  high mitotic activity</t>
  </si>
  <si>
    <t>High grade astrocytoma</t>
  </si>
  <si>
    <t>temporal</t>
  </si>
  <si>
    <t>exon 5 for BCOR</t>
  </si>
  <si>
    <t>HGNET, BCOR/13</t>
  </si>
  <si>
    <t>ependymoma-like histological pattern, perivascular pseudorosettes, necrosis, calcifications,  high mitotic activity</t>
  </si>
  <si>
    <t>BCOR+</t>
  </si>
  <si>
    <t xml:space="preserve">indeterminate </t>
  </si>
  <si>
    <t>Ependymoma</t>
  </si>
  <si>
    <t>NA</t>
  </si>
  <si>
    <t>LGG, MYB/1;EPN, RELA/1</t>
  </si>
  <si>
    <t>Glioblastoma, IDH-wildtype, mesenchymal type: 0.13</t>
  </si>
  <si>
    <t>microcystic, vacuolated appearance with myxoid change,  high mitotic activity</t>
  </si>
  <si>
    <t>Low-grade glioma, consistent with ganglioglioma</t>
  </si>
  <si>
    <t>cerebellar</t>
  </si>
  <si>
    <t xml:space="preserve">CREBBP:BCOR </t>
  </si>
  <si>
    <t>exon 6 for BCOR</t>
  </si>
  <si>
    <t>HGNET, BCOR/10</t>
  </si>
  <si>
    <t>HGNET, BCOR:0.361</t>
  </si>
  <si>
    <t>necrosis, Microvascular proliferations , calcifications,  high mitotic activity</t>
  </si>
  <si>
    <t>GFAP-/Olig2+/BCOR-</t>
  </si>
  <si>
    <t>temporo-parietal</t>
  </si>
  <si>
    <t>HGNET, BCOR/15</t>
  </si>
  <si>
    <t>Neuroepithelial tumour with BCOR internal tandem duplication: 1</t>
  </si>
  <si>
    <t>HGNET, BCOR:0.972</t>
  </si>
  <si>
    <t>High-grade neuroepithelial tumor</t>
  </si>
  <si>
    <t>NA, but EP300/BCOR CN breakpoint present</t>
  </si>
  <si>
    <t>HGNET, BCOR/5</t>
  </si>
  <si>
    <t>CNS tumour with EP300:BCOR(L1) fusion: 0,90</t>
  </si>
  <si>
    <t>HGNET, BCOR:0.787</t>
  </si>
  <si>
    <t>oligodendroglioma-like appearance , calcifications,  high mitotic activity</t>
  </si>
  <si>
    <t>HGNET, BCOR/12;EPN, RELA/1</t>
  </si>
  <si>
    <t>Neuroepithelial tumour with BCOR internal tandem duplication: 0.80</t>
  </si>
  <si>
    <t>Neuroepithelial tumour with BCOR internal tandem duplication: 0.50</t>
  </si>
  <si>
    <t>HGNET, BCOR:0.618</t>
  </si>
  <si>
    <t>perivascular pseudorosettes, necrosis ,  high mitotic activity</t>
  </si>
  <si>
    <t>GFAP+/Olig2-/BCOR+</t>
  </si>
  <si>
    <t>High grade glioneuronal tumor</t>
  </si>
  <si>
    <t>frontal</t>
  </si>
  <si>
    <t>exon 7 for BCOR</t>
  </si>
  <si>
    <t>HGNET, BCOR/5;GBM, MYCN/1;EPN, RELA/1</t>
  </si>
  <si>
    <t>microcystic, vacuolated appearance with myxoid change, calcifications,  high mitotic activity</t>
  </si>
  <si>
    <t>GFAP+/Olig2+</t>
  </si>
  <si>
    <t xml:space="preserve">right cerebellar </t>
  </si>
  <si>
    <t>HGNET, BCOR:0.697</t>
  </si>
  <si>
    <t>ependymoma-like histological pattern, perivascular pseudorosettes, calcifications</t>
  </si>
  <si>
    <t>GFAP-/Olig2-</t>
  </si>
  <si>
    <t>anaplastic ependymoma (WHO grade III)</t>
  </si>
  <si>
    <t>HGNET, BCOR:0.445</t>
  </si>
  <si>
    <t>HGNET, BCOR/3;EPN, RELA/3;GBM, MYCN/2</t>
  </si>
  <si>
    <t>CNS tumour with EP300:BCOR(L1) fusion: 0.99</t>
  </si>
  <si>
    <t>MTGF_GBM:0.438</t>
  </si>
  <si>
    <t>neuroepithelial tumor with low mitotic activity</t>
  </si>
  <si>
    <t>low grade neuroepithelial tumor</t>
  </si>
  <si>
    <t xml:space="preserve">right temporomediobasal </t>
  </si>
  <si>
    <t>intron 6 for BCOR</t>
  </si>
  <si>
    <t xml:space="preserve">IDH1/2-wt, hTERT-wt </t>
  </si>
  <si>
    <t>CNS tumor with BCOR/BCOR(L1) fusion: 0.65</t>
  </si>
  <si>
    <t>HGNET-BCOR: 0.79</t>
  </si>
  <si>
    <t>GFAP-/S100-/Olig2+/NeuN+/BCOR-/BRAF (V600E)-/ H3K27M-</t>
  </si>
  <si>
    <t>Maligner glialer Tumor, vereinbar mit Glioblastoma multiforme (WHO Grad IV), IDH-Wildtyp</t>
  </si>
  <si>
    <t>HGNET, BCOR/4;GBM, MYCN/1;EPN, RELA/1</t>
  </si>
  <si>
    <t>CNS tumour with EP300:BCOR(L1) fusion</t>
  </si>
  <si>
    <t xml:space="preserve">ependymoma-like histological pattern, perivascular pseudorosettes, necrosis,  high mitotic activity </t>
  </si>
  <si>
    <t>GFAP+</t>
  </si>
  <si>
    <t>Anaplastic ependymoma</t>
  </si>
  <si>
    <t>GBM, MYCN/1;HGNET, BCOR/3</t>
  </si>
  <si>
    <t>CNS tumour with EP300:BCOR(L1) fusion: 0.77</t>
  </si>
  <si>
    <t>MTGF_GBM:0.587</t>
  </si>
  <si>
    <t>perivascular pseudorosettes, low mitotic activity</t>
  </si>
  <si>
    <t>Glioblastoma</t>
  </si>
  <si>
    <t>CNS tumour with EP300:BCOR(L1) fusion: 0.52</t>
  </si>
  <si>
    <t>MTGF_GBM:0.588</t>
  </si>
  <si>
    <t>calcifications, low mitotic activity</t>
  </si>
  <si>
    <t>GFAP+/BCOR-</t>
  </si>
  <si>
    <t>Anaplastic astrocytoma</t>
  </si>
  <si>
    <t>HGNET, BCOR/4;EPN, RELA/1;GBM, MYCN/1</t>
  </si>
  <si>
    <t>MTGF_GBM:0.621</t>
  </si>
  <si>
    <t>oligodendroglioma-like appearance, calcifications, low mitotic activity</t>
  </si>
  <si>
    <t>Low-grade glioneuronal neoplasm</t>
  </si>
  <si>
    <t>arietal</t>
  </si>
  <si>
    <t>HGNET, BCOR/5;EPN, RELA/2;GBM, MYCN/1</t>
  </si>
  <si>
    <t>MTGF_GBM:0.341</t>
  </si>
  <si>
    <t xml:space="preserve">ependymoma-like histological pattern, perivascular pseudorosettes, necrosis , calcifications,  high mitotic activity </t>
  </si>
  <si>
    <t>parieto-occipital</t>
  </si>
  <si>
    <t>HGNET, BCOR/9</t>
  </si>
  <si>
    <t>High-grade neuroepithelial tumour with MN1:CXXC5 fusion: 0.58</t>
  </si>
  <si>
    <t>HGNET, BCOR:0.528</t>
  </si>
  <si>
    <t xml:space="preserve">necrosis,  high mitotic activity  </t>
  </si>
  <si>
    <t>GFAP-/BCOR-</t>
  </si>
  <si>
    <t xml:space="preserve">MEAF6:CXXC5 </t>
  </si>
  <si>
    <t>CNS tumour with EP300:BCOR(L1) fusion: 0.39</t>
  </si>
  <si>
    <t xml:space="preserve">necrosis, calcifications,  high mitotic activity  </t>
  </si>
  <si>
    <t>Olig2-</t>
  </si>
  <si>
    <t>Glioblastoma versus anaplastic ependymoma</t>
  </si>
  <si>
    <t>No</t>
    <phoneticPr fontId="2" type="noConversion"/>
  </si>
  <si>
    <t>history of RT for nasal tumor (40 yrs)</t>
    <phoneticPr fontId="2" type="noConversion"/>
  </si>
  <si>
    <t>intraventricular hemorrahge</t>
    <phoneticPr fontId="2" type="noConversion"/>
  </si>
  <si>
    <t>periventricular area of left frontal lobe</t>
    <phoneticPr fontId="2" type="noConversion"/>
  </si>
  <si>
    <t xml:space="preserve">well-circumscribed and hemorrhagic, peripheral solid hypercellular portion appearing hyperintense on T2-weighted images with a restricted apparent diffusion coefficient, elevated choline and the presence of lipids </t>
    <phoneticPr fontId="2" type="noConversion"/>
  </si>
  <si>
    <t>well-circumscribed and hemorrhagic, peripheral solid hypercellular portion appearing hyperintense on T2-weighted images with a restricted apparent diffusion coefficient, elevated choline and the presence of lipids</t>
    <phoneticPr fontId="2" type="noConversion"/>
  </si>
  <si>
    <t xml:space="preserve">well-circumscribed, intratumoral heterogeneity oligo-like, embryonal, or ependymal features,Microcysts containing a myxoid substance, calcification,palisading necrosis, a high mitotic count and proliferation index, but no microvascular proliferation </t>
    <phoneticPr fontId="2" type="noConversion"/>
  </si>
  <si>
    <t>diffusely expressed Olig2
GFAP (-), NF (+), NeuN (+)
no immunoreactivity for IDH1R132H, p53/
H3K27me3, and ATRX (+)</t>
    <phoneticPr fontId="2" type="noConversion"/>
  </si>
  <si>
    <t>EP300::BCOR</t>
    <phoneticPr fontId="2" type="noConversion"/>
  </si>
  <si>
    <t>exon 31 for EP300</t>
  </si>
  <si>
    <t>exon 4 for BCOR</t>
  </si>
  <si>
    <t>neuroepithelial tumor with BCOR ITD</t>
  </si>
  <si>
    <t>CNS tumor with a EP300::BCOR(L1) fusion</t>
  </si>
  <si>
    <t>EP301::BCOR</t>
  </si>
  <si>
    <t>exon 31 for EP301</t>
  </si>
  <si>
    <t>exon 5 for BCOR</t>
  </si>
  <si>
    <t>Gross total resection</t>
    <phoneticPr fontId="2" type="noConversion"/>
  </si>
  <si>
    <t>partial resection</t>
  </si>
  <si>
    <t>CCRT</t>
    <phoneticPr fontId="2" type="noConversion"/>
  </si>
  <si>
    <t>DH1/2, BRAF, H3F3A, HIST1H3B or hTERT mutation (-)
FISH; disomy for chr7 and 10</t>
    <phoneticPr fontId="2" type="noConversion"/>
  </si>
  <si>
    <t> progression of the tumoral residue and an ependymal dissemination</t>
  </si>
  <si>
    <t>NA</t>
    <phoneticPr fontId="2" type="noConversion"/>
  </si>
  <si>
    <t>dizziness and loss of appetite</t>
  </si>
  <si>
    <t>large solid mass with a cystic area, max 5.7 cm, Slight contrast
enhancement was present in the solid area</t>
    <phoneticPr fontId="2" type="noConversion"/>
  </si>
  <si>
    <t>intermittent vomiting</t>
  </si>
  <si>
    <t>+, diffuse</t>
    <phoneticPr fontId="2" type="noConversion"/>
  </si>
  <si>
    <t>GFAP (-), OLIG (+, scattered), Syn (-), NeuN (+)/ EMA, H3K27M, LIN28A, H3G34R
and H3G34V(-)/ INI-1, BRG1, H3K27me3 and
ATRX were retained/ p53 (5%)/ Ki-67 (60%)</t>
    <phoneticPr fontId="2" type="noConversion"/>
  </si>
  <si>
    <t>GFAP (-), OLIG (+, scattered), Syn (-), NeuN (-)/ EMA, H3K27M, LIN28A, H3G34R
and H3G34V(-)/ INI-1, BRG1, H3K27me3 and
ATRX were retained/ p53 (5%)/ Ki-67 (60%)</t>
    <phoneticPr fontId="2" type="noConversion"/>
  </si>
  <si>
    <t>gross total resection</t>
  </si>
  <si>
    <t>RT</t>
    <phoneticPr fontId="2" type="noConversion"/>
  </si>
  <si>
    <t>Adjuvant</t>
    <phoneticPr fontId="2" type="noConversion"/>
  </si>
  <si>
    <t>tumor</t>
    <phoneticPr fontId="2" type="noConversion"/>
  </si>
  <si>
    <t>ITD</t>
    <phoneticPr fontId="2" type="noConversion"/>
  </si>
  <si>
    <t>Mizuno, 2023</t>
    <phoneticPr fontId="2" type="noConversion"/>
  </si>
  <si>
    <t> headaches and vomiting</t>
  </si>
  <si>
    <t>well-demarcated, partially enhanced by gadolinium contrast</t>
    <phoneticPr fontId="2" type="noConversion"/>
  </si>
  <si>
    <t>Left frontal</t>
    <phoneticPr fontId="2" type="noConversion"/>
  </si>
  <si>
    <t>CSF cytology (-)</t>
    <phoneticPr fontId="2" type="noConversion"/>
  </si>
  <si>
    <t>proton RT, temozolomide → partial resection</t>
    <phoneticPr fontId="2" type="noConversion"/>
  </si>
  <si>
    <t>compact spindle growth to oval cells with branching capillaries, which partly showed microcystic formation, Perivascular pseudorosettes with an anuclear fibrillary zone, sharp demarcation, nuclear atypia, clear eosinophilic cytoplasm, mitosis (6-10/10 HPFs), MIB1 (28%)</t>
    <phoneticPr fontId="2" type="noConversion"/>
  </si>
  <si>
    <t xml:space="preserve">GFAP (+, focal), Olig2 (+), S100 (+), EMA (+, scattered), IDH1 132H (-) </t>
    <phoneticPr fontId="2" type="noConversion"/>
  </si>
  <si>
    <t>IDH-1/2 mutation, H3F3A mutation, 1p/19q loss, MGMT methylation, RELA fusion mutation, and TERT promoter mutation (C228T) not observed</t>
    <phoneticPr fontId="2" type="noConversion"/>
  </si>
  <si>
    <t>RT, CT</t>
    <phoneticPr fontId="2" type="noConversion"/>
  </si>
  <si>
    <t>&gt; 48</t>
  </si>
  <si>
    <t>&gt; 48</t>
    <phoneticPr fontId="2" type="noConversion"/>
  </si>
  <si>
    <t>RT, CT (vincristine, cyclophophamide, cisplatin)</t>
    <phoneticPr fontId="2" type="noConversion"/>
  </si>
  <si>
    <t>Yoshida, 2018</t>
    <phoneticPr fontId="2" type="noConversion"/>
  </si>
  <si>
    <t>Cerebellar hemisphere</t>
  </si>
  <si>
    <t>Partial resection</t>
  </si>
  <si>
    <t>GTR</t>
    <phoneticPr fontId="2" type="noConversion"/>
  </si>
  <si>
    <t>RT, CT (bevacizumab)</t>
    <phoneticPr fontId="2" type="noConversion"/>
  </si>
  <si>
    <t>Left temporal lobe</t>
    <phoneticPr fontId="2" type="noConversion"/>
  </si>
  <si>
    <t>Cerebellar hemisphere</t>
    <phoneticPr fontId="2" type="noConversion"/>
  </si>
  <si>
    <t>CT, RT</t>
    <phoneticPr fontId="2" type="noConversion"/>
  </si>
  <si>
    <t>PR</t>
    <phoneticPr fontId="2" type="noConversion"/>
  </si>
  <si>
    <t>subcutaneous seeding</t>
    <phoneticPr fontId="2" type="noConversion"/>
  </si>
  <si>
    <t>Cerebellopontine angle</t>
    <phoneticPr fontId="2" type="noConversion"/>
  </si>
  <si>
    <t>well-demarcated mass located in the superficial portion of the cerebral or cerebellar hemispheres, cystic components, intratumoral hemorrhages</t>
    <phoneticPr fontId="2" type="noConversion"/>
  </si>
  <si>
    <t>well-demarcated mass located in the superficial portion of the cerebral or cerebellar hemispheres</t>
    <phoneticPr fontId="2" type="noConversion"/>
  </si>
  <si>
    <t>well-demarcated mass located in the superficial portion of the cerebral or cerebellar hemispheres, cystic components</t>
    <phoneticPr fontId="2" type="noConversion"/>
  </si>
  <si>
    <t>p.E1700_p.L1737dup</t>
    <phoneticPr fontId="2" type="noConversion"/>
  </si>
  <si>
    <t>p.Y1713_p.V1741dup</t>
    <phoneticPr fontId="2" type="noConversion"/>
  </si>
  <si>
    <t>p.E1722_p.D1752dup</t>
    <phoneticPr fontId="2" type="noConversion"/>
  </si>
  <si>
    <t>+, diffuse, strong</t>
    <phoneticPr fontId="2" type="noConversion"/>
  </si>
  <si>
    <t>vimentin (+), GFAP (+, focal), Olig2 (+, weak to storng), S100 (+, focal), Synaptophysin (+, focal), NFP (+), EMA (-)</t>
    <phoneticPr fontId="2" type="noConversion"/>
  </si>
  <si>
    <t>vimentin (+), GFAP (+, focal), Olig2 (+, weak to mod), S100 (+, focal), Synaptophysin (-), NFP (+, weak), EMA (-)</t>
    <phoneticPr fontId="2" type="noConversion"/>
  </si>
  <si>
    <t>vimentin (+), GFAP (+, focal), Olig2 (+, weak to storng), S100 (+, focal, weak), Synaptophysin (+, focal), NFP (+, focal weak), EMA (-)</t>
    <phoneticPr fontId="2" type="noConversion"/>
  </si>
  <si>
    <t>vimentin (+, focal), GFAP (+, focal), Olig2 (+, weak to storng), S100 (+, focal), Synaptophysin (+, focal), NFP (NA), EMA (-)</t>
    <phoneticPr fontId="2" type="noConversion"/>
  </si>
  <si>
    <t>vimentin (+), GFAP (+, focal), Olig2 (+, weak to storng), S100 (+, focal), Synaptophysin (+, focal, weak), NFP (-), EMA (-)</t>
    <phoneticPr fontId="2" type="noConversion"/>
  </si>
  <si>
    <t>vimentin (+), GFAP (+, focal), Olig2 (+, weak to storng), S100 (+, focal), Synaptophysin (+, focal, weak), NFP (+, focal), EMA (-)</t>
    <phoneticPr fontId="2" type="noConversion"/>
  </si>
  <si>
    <t>+, focal, mod</t>
    <phoneticPr fontId="2" type="noConversion"/>
  </si>
  <si>
    <t>+, focal, weak to mod</t>
    <phoneticPr fontId="2" type="noConversion"/>
  </si>
  <si>
    <t>+, weak</t>
    <phoneticPr fontId="2" type="noConversion"/>
  </si>
  <si>
    <t>+, mod to strong</t>
    <phoneticPr fontId="2" type="noConversion"/>
  </si>
  <si>
    <t>demarcated lesion with inhomegenous contratst enhancement, 4.2cm-sized</t>
    <phoneticPr fontId="2" type="noConversion"/>
  </si>
  <si>
    <t>GTR (enhnaced ared of tumor)
remained unenhancing tumor</t>
    <phoneticPr fontId="2" type="noConversion"/>
  </si>
  <si>
    <t>GFAP(+/-)/OLIG2 (+,f)/ NeuN+/ EMA-/CD34-/ IDH1 p. R132H-/BRAF p. V600E-/ Ki-67 (10%)</t>
    <phoneticPr fontId="2" type="noConversion"/>
  </si>
  <si>
    <t>CT</t>
    <phoneticPr fontId="2" type="noConversion"/>
  </si>
  <si>
    <t>PNET</t>
  </si>
  <si>
    <t xml:space="preserve">right frontal </t>
    <phoneticPr fontId="2" type="noConversion"/>
  </si>
  <si>
    <t>GBM</t>
    <phoneticPr fontId="2" type="noConversion"/>
  </si>
  <si>
    <t>Pons</t>
    <phoneticPr fontId="2" type="noConversion"/>
  </si>
  <si>
    <t>CSI, CT</t>
    <phoneticPr fontId="2" type="noConversion"/>
  </si>
  <si>
    <t>parietal left</t>
  </si>
  <si>
    <t>cerebellar hemisphere</t>
  </si>
  <si>
    <t>frontal lobe left</t>
  </si>
  <si>
    <t>Unclassified malignant neuroepithelial tumor</t>
    <phoneticPr fontId="2" type="noConversion"/>
  </si>
  <si>
    <t xml:space="preserve">	Anaplastic oligodendroglioma</t>
    <phoneticPr fontId="2" type="noConversion"/>
  </si>
  <si>
    <t>No ITD</t>
    <phoneticPr fontId="2" type="noConversion"/>
  </si>
  <si>
    <t>+, diffuse strong</t>
    <phoneticPr fontId="2" type="noConversion"/>
  </si>
  <si>
    <t>+, focal</t>
    <phoneticPr fontId="2" type="noConversion"/>
  </si>
  <si>
    <t>non-infiltrating growth pattern, perivascular pseudorosettes, microcystic changes, microvascular proliferation in adjacent brain parenchyma, calcifications and hyalinized vessels, areas with increased cellularity and mitoses, MVP (-)</t>
    <phoneticPr fontId="2" type="noConversion"/>
  </si>
  <si>
    <t>MVP (-)</t>
    <phoneticPr fontId="2" type="noConversion"/>
  </si>
  <si>
    <t>uniform cells with round nuclei and perinuclear halo, chicken-wire pattern of vessels, numerous persistent neurons with perinuclear satelitosis and microcalcifications, MVP (-)</t>
    <phoneticPr fontId="2" type="noConversion"/>
  </si>
  <si>
    <t>Embryonal-like cytological features with a predominance of densely-packed, small, round, hyperchromatic cells with brisk mitotic activity, small vessels surrounded by perivascular eosinophilic, occasionally microcystic zones, MVP (-), completely different papillary structure with uniform, small cells silimar to neurocytes arrnaged around eosinophilic acellular cores</t>
    <phoneticPr fontId="2" type="noConversion"/>
  </si>
  <si>
    <t>Synaptophysin (-), Oiig2 (+, focal)</t>
    <phoneticPr fontId="2" type="noConversion"/>
  </si>
  <si>
    <t>GFAP (-), Synaptophysin (-), Oiig2 (+, focal)</t>
    <phoneticPr fontId="2" type="noConversion"/>
  </si>
  <si>
    <t>frontal lobe left</t>
    <phoneticPr fontId="2" type="noConversion"/>
  </si>
  <si>
    <t>8 cm-sized, well demarcated</t>
    <phoneticPr fontId="2" type="noConversion"/>
  </si>
  <si>
    <t>compact and highly cellular with rather uniform cells displaying round to ovoid nuclei with fine chromatin structure and a scant, slightly eosinophilic cytoplasm, focal perivascular tumor cell arrangement, frequent mitosis, necrosis</t>
    <phoneticPr fontId="2" type="noConversion"/>
  </si>
  <si>
    <t>+,  strong</t>
    <phoneticPr fontId="2" type="noConversion"/>
  </si>
  <si>
    <t>vimentin (+), EGFR (+), NCAM (+), Olig (+,f), Ki-67 (40%)/ GFAP, S100 protein, neurofilament (SMI31 and SMI32), synaptophysin, NeuN, EMA (-), p53 (10%), ATRX, INI1/SMARCB1, H3K27me3 (+)/H3-K27M, VE1 (-)/ beta-catenin (+, strong, cyto)</t>
    <phoneticPr fontId="2" type="noConversion"/>
  </si>
  <si>
    <t>Resection (remained enhancing rim)</t>
    <phoneticPr fontId="2" type="noConversion"/>
  </si>
  <si>
    <t>right-lower homonymous hemianopsia</t>
    <phoneticPr fontId="2" type="noConversion"/>
  </si>
  <si>
    <t>Haberler, 2019</t>
    <phoneticPr fontId="2" type="noConversion"/>
  </si>
  <si>
    <t>60-mm mass, well-circumscribed, heterogenous gadolinium enhancement, calcificaiton, intratumoral hemorrhage</t>
    <phoneticPr fontId="2" type="noConversion"/>
  </si>
  <si>
    <t>Left occipictal lobe</t>
    <phoneticPr fontId="2" type="noConversion"/>
  </si>
  <si>
    <t>Resection</t>
    <phoneticPr fontId="2" type="noConversion"/>
  </si>
  <si>
    <t>anaplastic ependymoma</t>
    <phoneticPr fontId="2" type="noConversion"/>
  </si>
  <si>
    <t>solid growth of uniform small oval cells with prominent perivascular pseudorosettes and branching capillary blood vessels, poorly defined fibrillary cytoplasm and round-to-oval nuclei with fine or granular chromatin and small or inconspicuous nucleoli, mitosis (10/2mm2), Necrosis, calcification,
and focal MVP (+),Microcystic changes (-)</t>
    <phoneticPr fontId="2" type="noConversion"/>
  </si>
  <si>
    <t>GFAP, D2-40, and CD99, ATRX, NeuN (+) and OLIG2 (+,f)/ IDH1-R132H, EMA, p65 (-), Synaptophysin (-), Ki-67 (40%)</t>
    <phoneticPr fontId="2" type="noConversion"/>
  </si>
  <si>
    <t>EP300 (exon 31, NM_001429.4)</t>
  </si>
  <si>
    <t>BCOR (exon 6,
NM_001123385)</t>
    <phoneticPr fontId="2" type="noConversion"/>
  </si>
  <si>
    <t>methylation class CNS tumor with
BCOR/BCORL1 fusion</t>
    <phoneticPr fontId="2" type="noConversion"/>
  </si>
  <si>
    <t>methylation class CNS high-grade neuroepithelial tumor
with BCOR alteration</t>
    <phoneticPr fontId="2" type="noConversion"/>
  </si>
  <si>
    <t>near the HGNET-BCOR reference samples</t>
  </si>
  <si>
    <t>Tauziède-Espariat A, 2025</t>
    <phoneticPr fontId="2" type="noConversion"/>
  </si>
  <si>
    <t>intracranial hypertension</t>
  </si>
  <si>
    <t>left lateral ventricle</t>
    <phoneticPr fontId="2" type="noConversion"/>
  </si>
  <si>
    <t>subtotal resection</t>
    <phoneticPr fontId="2" type="noConversion"/>
  </si>
  <si>
    <t>large mass within the left lateral ventricle having solid and cystic content (MRI performed after cyst aspiration), calcification</t>
    <phoneticPr fontId="2" type="noConversion"/>
  </si>
  <si>
    <t>well-circumscribed, Pseudorosettes, microcysts and calcifications, mitosis (5/1.6mm2), proliferation index (10%)</t>
    <phoneticPr fontId="2" type="noConversion"/>
  </si>
  <si>
    <t>+, weak, diffuse</t>
    <phoneticPr fontId="2" type="noConversion"/>
  </si>
  <si>
    <t>H3K27me3, INI1 and ATRX (+)/GFAP, OLIG2 or MN1 (-)/ EMA (+, cyto, without dot-like)/ NeuN, NF (+, focal)/ beta catenin (+, nu), SATB2 (+, f)</t>
    <phoneticPr fontId="2" type="noConversion"/>
  </si>
  <si>
    <t>surgery</t>
    <phoneticPr fontId="2" type="noConversion"/>
  </si>
  <si>
    <t>KDM2A (11:67013489)</t>
    <phoneticPr fontId="2" type="noConversion"/>
  </si>
  <si>
    <t>YAP1 (11:101981695)</t>
    <phoneticPr fontId="2" type="noConversion"/>
  </si>
  <si>
    <t>Trubicka, 2023</t>
    <phoneticPr fontId="2" type="noConversion"/>
  </si>
  <si>
    <t>small round blue cell tumours, composed of poorly
defined cells with a high nuclear-cytoplasmic ratio, Occasionally rosettes of Flexner-Wintersteiner
type with a central lumen or true Homer-Wright
rosettes with tumour cells arranged around central
eosinophilic areas</t>
    <phoneticPr fontId="2" type="noConversion"/>
  </si>
  <si>
    <t>synaptophysin (+, diffuse), INI1 (+)</t>
    <phoneticPr fontId="2" type="noConversion"/>
  </si>
  <si>
    <t>7/8; +, diffuse strong
1/8; +, focal, strong</t>
    <phoneticPr fontId="2" type="noConversion"/>
  </si>
  <si>
    <t>fusion</t>
    <phoneticPr fontId="2" type="noConversion"/>
  </si>
  <si>
    <t>Posterior fossa</t>
  </si>
  <si>
    <t>CNS HGNET-BCOR (0.99)</t>
  </si>
  <si>
    <t>Temporal lobe</t>
  </si>
  <si>
    <t>CNS HGNET-BCOR (0.57)</t>
  </si>
  <si>
    <t>Temporoparietal lobe</t>
  </si>
  <si>
    <t>Frontoparietal lobe</t>
  </si>
  <si>
    <t>CNS HGNET-BCOR (0.738)</t>
  </si>
  <si>
    <t>CNS HGNET-BCOR (0.689)</t>
  </si>
  <si>
    <t>supratentorial</t>
    <phoneticPr fontId="2" type="noConversion"/>
  </si>
  <si>
    <t>ITD</t>
  </si>
  <si>
    <t>BCOR::EP300</t>
    <phoneticPr fontId="2" type="noConversion"/>
  </si>
  <si>
    <t>KDM2B-NUTM2</t>
  </si>
  <si>
    <t>CNS HGNET-BCOR (0.861)</t>
    <phoneticPr fontId="2" type="noConversion"/>
  </si>
  <si>
    <t>CNS HGNET-BCOR (0.85)</t>
    <phoneticPr fontId="2" type="noConversion"/>
  </si>
  <si>
    <t>F</t>
  </si>
  <si>
    <t>GTR</t>
  </si>
  <si>
    <t>Cerebellum</t>
  </si>
  <si>
    <t>M</t>
  </si>
  <si>
    <t>RT, CT</t>
  </si>
  <si>
    <t>p.S1702_W1743</t>
  </si>
  <si>
    <t>p.Q1700_G1738</t>
  </si>
  <si>
    <t>p.D1712_V1741</t>
  </si>
  <si>
    <t>p.L1713_V1741</t>
  </si>
  <si>
    <t>+2p, −2q, −10</t>
  </si>
  <si>
    <t>EP300 frameshift mutation, -18</t>
    <phoneticPr fontId="2" type="noConversion"/>
  </si>
  <si>
    <t>BCORL1 frameshift mutation x2, STAG2 splice site mutation, TERT promoter hotspot mutation, CDKN2A/B homozygous deletion, -9, -interstitial 10q</t>
    <phoneticPr fontId="2" type="noConversion"/>
  </si>
  <si>
    <r>
      <t>sharp demarcated, microcystic formation composed of stellate cells in a myxoid and edematous background, Rosette</t>
    </r>
    <r>
      <rPr>
        <sz val="10"/>
        <color theme="1"/>
        <rFont val="맑은 고딕"/>
        <family val="2"/>
        <charset val="1"/>
        <scheme val="minor"/>
      </rPr>
      <t>‐</t>
    </r>
    <r>
      <rPr>
        <sz val="10"/>
        <color theme="1"/>
        <rFont val="맑은 고딕"/>
        <family val="3"/>
        <charset val="129"/>
        <scheme val="minor"/>
      </rPr>
      <t>like formation, stellate</t>
    </r>
    <r>
      <rPr>
        <sz val="10"/>
        <color theme="1"/>
        <rFont val="맑은 고딕"/>
        <family val="2"/>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 palisading necrosis</t>
    </r>
    <phoneticPr fontId="2" type="noConversion"/>
  </si>
  <si>
    <r>
      <t>compact growth of stellate tumor cells with delicate branching vessels demonstrating a chicken</t>
    </r>
    <r>
      <rPr>
        <sz val="10"/>
        <color theme="1"/>
        <rFont val="맑은 고딕"/>
        <family val="1"/>
        <charset val="1"/>
        <scheme val="minor"/>
      </rPr>
      <t>‐</t>
    </r>
    <r>
      <rPr>
        <sz val="10"/>
        <color theme="1"/>
        <rFont val="맑은 고딕"/>
        <family val="3"/>
        <charset val="129"/>
        <scheme val="minor"/>
      </rPr>
      <t>wire appearance, perivascular pseudorosette,  microcystic formation composed of stellate cells in a myxoid and edematous background, stellate</t>
    </r>
    <r>
      <rPr>
        <sz val="10"/>
        <color theme="1"/>
        <rFont val="맑은 고딕"/>
        <family val="1"/>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 palisading necrosis</t>
    </r>
    <phoneticPr fontId="2" type="noConversion"/>
  </si>
  <si>
    <r>
      <t>compact growth of stellate tumor cells with delicate branching vessels demonstrating a chicken</t>
    </r>
    <r>
      <rPr>
        <sz val="10"/>
        <color theme="1"/>
        <rFont val="맑은 고딕"/>
        <family val="2"/>
        <charset val="1"/>
        <scheme val="minor"/>
      </rPr>
      <t>‐</t>
    </r>
    <r>
      <rPr>
        <sz val="10"/>
        <color theme="1"/>
        <rFont val="맑은 고딕"/>
        <family val="3"/>
        <charset val="129"/>
        <scheme val="minor"/>
      </rPr>
      <t>wire appearance, microcystic formation composed of stellate cells in a myxoid and edematous background, Rosette</t>
    </r>
    <r>
      <rPr>
        <sz val="10"/>
        <color theme="1"/>
        <rFont val="맑은 고딕"/>
        <family val="2"/>
        <charset val="1"/>
        <scheme val="minor"/>
      </rPr>
      <t>‐</t>
    </r>
    <r>
      <rPr>
        <sz val="10"/>
        <color theme="1"/>
        <rFont val="맑은 고딕"/>
        <family val="3"/>
        <charset val="129"/>
        <scheme val="minor"/>
      </rPr>
      <t>like formation,  A haemangiopericytoma</t>
    </r>
    <r>
      <rPr>
        <sz val="10"/>
        <color theme="1"/>
        <rFont val="맑은 고딕"/>
        <family val="2"/>
        <charset val="1"/>
        <scheme val="minor"/>
      </rPr>
      <t>‐</t>
    </r>
    <r>
      <rPr>
        <sz val="10"/>
        <color theme="1"/>
        <rFont val="맑은 고딕"/>
        <family val="3"/>
        <charset val="129"/>
        <scheme val="minor"/>
      </rPr>
      <t>like stag</t>
    </r>
    <r>
      <rPr>
        <sz val="10"/>
        <color theme="1"/>
        <rFont val="맑은 고딕"/>
        <family val="2"/>
        <charset val="1"/>
        <scheme val="minor"/>
      </rPr>
      <t>‐</t>
    </r>
    <r>
      <rPr>
        <sz val="10"/>
        <color theme="1"/>
        <rFont val="맑은 고딕"/>
        <family val="3"/>
        <charset val="129"/>
        <scheme val="minor"/>
      </rPr>
      <t>horn vascular pattern, stellate</t>
    </r>
    <r>
      <rPr>
        <sz val="10"/>
        <color theme="1"/>
        <rFont val="맑은 고딕"/>
        <family val="2"/>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t>
    </r>
    <phoneticPr fontId="2" type="noConversion"/>
  </si>
  <si>
    <r>
      <t>compact growth of stellate tumor cells with delicate branching vessels demonstrating a chicken</t>
    </r>
    <r>
      <rPr>
        <sz val="10"/>
        <color theme="1"/>
        <rFont val="맑은 고딕"/>
        <family val="2"/>
        <charset val="1"/>
        <scheme val="minor"/>
      </rPr>
      <t>‐</t>
    </r>
    <r>
      <rPr>
        <sz val="10"/>
        <color theme="1"/>
        <rFont val="맑은 고딕"/>
        <family val="3"/>
        <charset val="129"/>
        <scheme val="minor"/>
      </rPr>
      <t>wire appearance, microcystic formation composed of stellate cells in a myxoid and edematous background, . Rosette</t>
    </r>
    <r>
      <rPr>
        <sz val="10"/>
        <color theme="1"/>
        <rFont val="맑은 고딕"/>
        <family val="2"/>
        <charset val="1"/>
        <scheme val="minor"/>
      </rPr>
      <t>‐</t>
    </r>
    <r>
      <rPr>
        <sz val="10"/>
        <color theme="1"/>
        <rFont val="맑은 고딕"/>
        <family val="3"/>
        <charset val="129"/>
        <scheme val="minor"/>
      </rPr>
      <t>like formation, stellate</t>
    </r>
    <r>
      <rPr>
        <sz val="10"/>
        <color theme="1"/>
        <rFont val="맑은 고딕"/>
        <family val="2"/>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 palisading necrosis</t>
    </r>
    <phoneticPr fontId="2" type="noConversion"/>
  </si>
  <si>
    <r>
      <t>solid growth of spindle</t>
    </r>
    <r>
      <rPr>
        <sz val="10"/>
        <color theme="1"/>
        <rFont val="맑은 고딕"/>
        <family val="1"/>
        <charset val="1"/>
        <scheme val="minor"/>
      </rPr>
      <t>‐</t>
    </r>
    <r>
      <rPr>
        <sz val="10"/>
        <color theme="1"/>
        <rFont val="맑은 고딕"/>
        <family val="3"/>
        <charset val="129"/>
        <scheme val="minor"/>
      </rPr>
      <t>shaped cells in bundles with the same vascular pattern,stellate</t>
    </r>
    <r>
      <rPr>
        <sz val="10"/>
        <color theme="1"/>
        <rFont val="맑은 고딕"/>
        <family val="1"/>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 focal perivascular rosette</t>
    </r>
    <phoneticPr fontId="2" type="noConversion"/>
  </si>
  <si>
    <r>
      <t>microcystic formation composed of stellate cells in a myxoid and edematous background,stellate</t>
    </r>
    <r>
      <rPr>
        <sz val="10"/>
        <color theme="1"/>
        <rFont val="맑은 고딕"/>
        <family val="2"/>
        <charset val="1"/>
        <scheme val="minor"/>
      </rPr>
      <t>‐</t>
    </r>
    <r>
      <rPr>
        <sz val="10"/>
        <color theme="1"/>
        <rFont val="맑은 고딕"/>
        <family val="3"/>
        <charset val="129"/>
        <scheme val="minor"/>
      </rPr>
      <t>shaped with scant cytoplasm, fibrillary processes and monotonous round to oval nuclei containing fine chromatin and indistinct to small nucleoli</t>
    </r>
    <phoneticPr fontId="2" type="noConversion"/>
  </si>
  <si>
    <t xml:space="preserve">SMARCA2 splice site mutation, TERT amplification, −distal 1p, +interstitial 1p, +1q, +2q, +interstitial 3q, +5p, +proximal 5q, +7, −9p, +12, −distal 14q, −proximal 15q, +20 </t>
    <phoneticPr fontId="2" type="noConversion"/>
  </si>
  <si>
    <t>TP53 missense mutation, +1p, +1q, +2, +6, +7, +12, +14q, +15q, +17, +18, +19, +21q, +22q</t>
    <phoneticPr fontId="2" type="noConversion"/>
  </si>
  <si>
    <t>+, strong</t>
    <phoneticPr fontId="2" type="noConversion"/>
  </si>
  <si>
    <t>GFAP (-), SYP (-), NF (+, f), p53 (+, 5%), ki-67 (+, 20%)</t>
    <phoneticPr fontId="2" type="noConversion"/>
  </si>
  <si>
    <t>GFAP (-), Olig2 (+,f) NeuN (+,f), SYP (-), NF (+, f), EMA (+, granular, cyto), p53 (+, 30%)</t>
    <phoneticPr fontId="2" type="noConversion"/>
  </si>
  <si>
    <t>GFAP (-), Olig2 (+,f) NeuN (-), SYP (-), NF (+, f), EMA (+, granular, cyto), Ki-67 (+, 40%)</t>
    <phoneticPr fontId="2" type="noConversion"/>
  </si>
  <si>
    <t>GFAP (-), Olig2 (+,f) NeuN (+), SYP (-), EMA (-), p53 (+, 15%),  Ki-67 (+, 20%)</t>
    <phoneticPr fontId="2" type="noConversion"/>
  </si>
  <si>
    <t>GFAP (+,f),  NeuN (+), SYP (-), NF (-), EMA (-), p53 (+, 10%),  Ki-67 (+, 15%)</t>
    <phoneticPr fontId="2" type="noConversion"/>
  </si>
  <si>
    <t>GFAP (-), NeuN (+,f), SYP (-), NF (+, vf), EMA (-), p53 (+, 10%),  Ki-67 (+, 60%)</t>
    <phoneticPr fontId="2" type="noConversion"/>
  </si>
  <si>
    <t>GFAP (-), Olig2 (+,f), NeuN (+,f), NF (-), EMA (-)</t>
    <phoneticPr fontId="2" type="noConversion"/>
  </si>
  <si>
    <t>Olig (+,f), NeuN (+,f), SYP (-), NF (-)</t>
    <phoneticPr fontId="2" type="noConversion"/>
  </si>
  <si>
    <t>GFAP (-), Olig (-), NeuN (+,f), SYP (-), NF (+,f), EMA (+, granular, cyto)</t>
    <phoneticPr fontId="2" type="noConversion"/>
  </si>
  <si>
    <t>GFAP (+,f), Olig (+,f), NeuN (+,f), SYP (-), NF (+,vf), EMA (+, granular, cyto), p53 (+,90%), Ki-67 (+, 60%)</t>
    <phoneticPr fontId="2" type="noConversion"/>
  </si>
  <si>
    <t>mostly solid, perivascular pseudorosettes, palisading necrosis, MVP (-)</t>
    <phoneticPr fontId="2" type="noConversion"/>
  </si>
  <si>
    <t>solid, perivascular pseudorosette, Homer Write-like rosettes, collagenous stroma, palisading necrosis, MVP (-)</t>
    <phoneticPr fontId="2" type="noConversion"/>
  </si>
  <si>
    <t>solid, perivascular pseudorosette, palisading necrosis, MVP (-)</t>
    <phoneticPr fontId="2" type="noConversion"/>
  </si>
  <si>
    <t>solid, perivascular pseudorosette, Homer Write-like rosettes, myxoid/microcystic areas, palisading necrosis, MVP (-)</t>
    <phoneticPr fontId="2" type="noConversion"/>
  </si>
  <si>
    <t>mostly solid, perivascular pseudorosettes, myxoid/microcystic areas, palisading necrosis, MVP (-)</t>
    <phoneticPr fontId="2" type="noConversion"/>
  </si>
  <si>
    <t>solid, perivascular pseudorosettes, collagenous stroma, myxoid/microcystic areas, palisading necrosis, MVP (-)</t>
    <phoneticPr fontId="2" type="noConversion"/>
  </si>
  <si>
    <t>solid, perivascular pseudorosette, non-palisading necrosis, MVP (-)</t>
    <phoneticPr fontId="2" type="noConversion"/>
  </si>
  <si>
    <t>solid and infiltrative, perivascular pseudorosettes, Homer Write-like rosettes, myxoid/microcystic areas, palisading necrosis, MVP (-)</t>
    <phoneticPr fontId="2" type="noConversion"/>
  </si>
  <si>
    <t>solid and infiltrative, perivascular pseudorosettes, Homer Write-like rosettes,  palisading necrosis, MVP (-)</t>
    <phoneticPr fontId="2" type="noConversion"/>
  </si>
  <si>
    <t>Left frontoparietal lobe</t>
    <phoneticPr fontId="2" type="noConversion"/>
  </si>
  <si>
    <t>Right cerebellar hemisphere</t>
    <phoneticPr fontId="2" type="noConversion"/>
  </si>
  <si>
    <t>Left frontal lobe</t>
    <phoneticPr fontId="2" type="noConversion"/>
  </si>
  <si>
    <t>Right basal ganglia</t>
    <phoneticPr fontId="2" type="noConversion"/>
  </si>
  <si>
    <t>Right frontoparietal lobe</t>
    <phoneticPr fontId="2" type="noConversion"/>
  </si>
  <si>
    <t>well circumscribed,solid, multilobulated with central blood products, 9.7 cm</t>
    <phoneticPr fontId="2" type="noConversion"/>
  </si>
  <si>
    <t>well circumscribed, solid with central necrosis, 5.5 cm</t>
    <phoneticPr fontId="2" type="noConversion"/>
  </si>
  <si>
    <t>lobular borders, no definitive infiltrative flair, heterogeneous with central necrosis, 6.3 cm</t>
    <phoneticPr fontId="2" type="noConversion"/>
  </si>
  <si>
    <t>well circumscribed, solid mass, 4.2 cm</t>
    <phoneticPr fontId="2" type="noConversion"/>
  </si>
  <si>
    <t>well circumscribed, solid with central necrosis, 5.2 cm</t>
    <phoneticPr fontId="2" type="noConversion"/>
  </si>
  <si>
    <t>lobular borders, no definitive infiltrative flair, solid with central blood products, 10.2 cm</t>
    <phoneticPr fontId="2" type="noConversion"/>
  </si>
  <si>
    <t>well circumscribed, solid, heterogeneous, 3.8 cm</t>
    <phoneticPr fontId="2" type="noConversion"/>
  </si>
  <si>
    <t>well circumscribed,solid with central necrosis, 5.1 cm</t>
    <phoneticPr fontId="2" type="noConversion"/>
  </si>
  <si>
    <t>well circumscribed, solid mass, 5.6 cm</t>
    <phoneticPr fontId="2" type="noConversion"/>
  </si>
  <si>
    <t>well circumscribed, solid with prominent blood products, 7.5 cm</t>
    <phoneticPr fontId="2" type="noConversion"/>
  </si>
  <si>
    <t>Hand contractures</t>
  </si>
  <si>
    <t>Headaches, emesis, ataxia</t>
  </si>
  <si>
    <t>Headaches</t>
  </si>
  <si>
    <t>Head tilt and nausea</t>
  </si>
  <si>
    <t xml:space="preserve">Nausea, hand weakness </t>
  </si>
  <si>
    <t>Left hemiparesis and facial droop</t>
  </si>
  <si>
    <t>Seizures</t>
  </si>
  <si>
    <t>Head and neck pain</t>
  </si>
  <si>
    <t>Headaches, visual aura</t>
  </si>
  <si>
    <t>Wang, 2024</t>
    <phoneticPr fontId="2" type="noConversion"/>
  </si>
  <si>
    <t>cerebellum</t>
    <phoneticPr fontId="2" type="noConversion"/>
  </si>
  <si>
    <t>left frontoparietotemporal lobe</t>
    <phoneticPr fontId="2" type="noConversion"/>
  </si>
  <si>
    <t>None</t>
    <phoneticPr fontId="2" type="noConversion"/>
  </si>
  <si>
    <t>p.V1741_E1742insY+L1713_V1741dup</t>
  </si>
  <si>
    <t>p.V1741_E1742insF+L1713_V1741dup</t>
    <phoneticPr fontId="2" type="noConversion"/>
  </si>
  <si>
    <t>p.V1741_E1742insH+L1713_V1741dup</t>
    <phoneticPr fontId="2" type="noConversion"/>
  </si>
  <si>
    <t>p.
S1751_D1752insE1719_V1727dup+K1721_S1751dup</t>
    <phoneticPr fontId="2" type="noConversion"/>
  </si>
  <si>
    <t>GFAP (-), Olig2 (+, weak, f), S100 (+, weak, f), SOX10 (+, weak, f), CD56 (+), CD99 (+), Vimentin (+), SYP (+, weak, f), NeuN (-), INI1 (+), CD34 (-), Ki-67 (+, 25%)</t>
    <phoneticPr fontId="2" type="noConversion"/>
  </si>
  <si>
    <t>GFAP (+, weak, f), Olig2 (+, weak, f), S100 (+, weak, f), SOX10 (-), CD56 (+), CD99 (+), Vimentin (+), SYP (+, weak, f), NeuN (+, weak, f), INI1 (+), CD34 (-), Ki-67 (+, 20%)</t>
    <phoneticPr fontId="2" type="noConversion"/>
  </si>
  <si>
    <t>GFAP (-), Olig2 (+), S100 (+), SOX10 (+, weak, f), CD56 (+), CD99 (+), Vimentin (+), SYP (+, weak, f), NeuN (+, weak, f), INI1 (+), CD34 (-), Ki-67 (+, 30%)</t>
    <phoneticPr fontId="2" type="noConversion"/>
  </si>
  <si>
    <t>GFAP (+, weak, f), Olig2 (+, weak, f), S100 (+, weak, f), SOX10 (+, weak, focal), CD56 (+), CD99 (+), Vimentin (+), SYP (+, weak, f), NeuN (+, weak, f), INI1 (+), CD34 (-), Ki-67 (+, 45%)</t>
    <phoneticPr fontId="2" type="noConversion"/>
  </si>
  <si>
    <t>large, circumscribed spaceoccupying
lesions with well-delineated border</t>
    <phoneticPr fontId="2" type="noConversion"/>
  </si>
  <si>
    <t>large, circumscribed,  spaceoccupying
lesions with well-delineated border, heterogenous enhancement</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</si>
  <si>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</si>
  <si>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focal haemangiopericytoma-like staghorn vessel
pattern, palisading necrosis</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</si>
  <si>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palisading necrosis</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</si>
  <si>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extensive necrosis, palisading necrosis</t>
    <phoneticPr fontId="2" type="noConversion"/>
  </si>
  <si>
    <t>neuronal or glial markers (-)</t>
    <phoneticPr fontId="2" type="noConversion"/>
  </si>
  <si>
    <t>high-grade malignant neoplasm composed of cells with pleomorphic atypical nuclei, with occasional indistinct nucleoli and scant eosinophilic or clear cytoplasm. Mitoses were frequent, and necrosis was present. The vessels were abundant, but delicate, and without endothelial proliferation. There was a sense of occasional partial pseudorosettes, but they were not well-formed, as seen in ependymomas</t>
    <phoneticPr fontId="2" type="noConversion"/>
  </si>
  <si>
    <t>Al-Ibraheemi A, 2021</t>
    <phoneticPr fontId="2" type="noConversion"/>
  </si>
  <si>
    <t>HGNET-BCOR ITDex15</t>
    <phoneticPr fontId="2" type="noConversion"/>
  </si>
  <si>
    <t>HGNET-BCOR ITDex16</t>
  </si>
  <si>
    <t>p.1706_1707ins1700-1703/1688-1706</t>
  </si>
  <si>
    <t>p.1707_1708insY/1679-1707</t>
    <phoneticPr fontId="2" type="noConversion"/>
  </si>
  <si>
    <t>ITD size 69</t>
    <phoneticPr fontId="2" type="noConversion"/>
  </si>
  <si>
    <t>ITD size 90</t>
    <phoneticPr fontId="2" type="noConversion"/>
  </si>
  <si>
    <t>Left
cerebellar
hemisphere</t>
    <phoneticPr fontId="2" type="noConversion"/>
  </si>
  <si>
    <t>Right
cerebellar
hemisphere</t>
    <phoneticPr fontId="2" type="noConversion"/>
  </si>
  <si>
    <t>Papillary
meningioma</t>
    <phoneticPr fontId="2" type="noConversion"/>
  </si>
  <si>
    <t>Unclassified
malignant
neuroepithelial
tumor</t>
    <phoneticPr fontId="2" type="noConversion"/>
  </si>
  <si>
    <t>CD56 (+), vimentin (+), GFAP (-), EMA (-), Olig2 (-), S100 (-)/ATRX, INI1, H3K27Me3 (+)</t>
    <phoneticPr fontId="2" type="noConversion"/>
  </si>
  <si>
    <t>CD56 (+), vimentin (+), EGFR (+, f),GFAP (-), EMA (-), Olig2 (-), S100 (-),/ATRX, INI1, H3K27Me3 (+)</t>
    <phoneticPr fontId="2" type="noConversion"/>
  </si>
  <si>
    <t>CD56 (+), vimentin (+),EGFR (+, f), GFAP (-), EMA (-), Olig2 (-), S100 (-)/ATRX, INI1, H3K27Me3 (+)</t>
    <phoneticPr fontId="2" type="noConversion"/>
  </si>
  <si>
    <t>vomiting and headaches</t>
    <phoneticPr fontId="2" type="noConversion"/>
  </si>
  <si>
    <t>vomiting and headache</t>
  </si>
  <si>
    <t>headache and vomiting</t>
    <phoneticPr fontId="2" type="noConversion"/>
  </si>
  <si>
    <t>fine fibrillary processes as usually
recorded in ependymomas were lacking. The nuclei were
ovoid with fine nuclear chromatin, and mitotic figures, Microcystic
changes, MVP (+)</t>
    <phoneticPr fontId="2" type="noConversion"/>
  </si>
  <si>
    <t>fine fibrillary processes as usually
recorded in ependymomas were lacking. The nuclei were
ovoid with fine nuclear chromatin, and mitotic figures, necrosis, MVP (+)</t>
    <phoneticPr fontId="2" type="noConversion"/>
  </si>
  <si>
    <t>fine fibrillary processes as usually
recorded in ependymomas were lacking. The nuclei were
ovoid with fine nuclear chromatin, and mitotic figures, necrosis, MVP (-)</t>
    <phoneticPr fontId="2" type="noConversion"/>
  </si>
  <si>
    <t>Tauziède-Espariat A, 2020</t>
    <phoneticPr fontId="2" type="noConversion"/>
  </si>
  <si>
    <t>Matthew Torre, 2019</t>
    <phoneticPr fontId="2" type="noConversion"/>
  </si>
  <si>
    <t>Hazrati, 2023</t>
    <phoneticPr fontId="2" type="noConversion"/>
  </si>
  <si>
    <t>GTR</t>
    <phoneticPr fontId="2" type="noConversion"/>
  </si>
  <si>
    <t>RT, CT</t>
    <phoneticPr fontId="2" type="noConversion"/>
  </si>
  <si>
    <t>M</t>
    <phoneticPr fontId="2" type="noConversion"/>
  </si>
  <si>
    <t>torticollis, vomiting</t>
    <phoneticPr fontId="2" type="noConversion"/>
  </si>
  <si>
    <t>large well-circumscribed
intra-axial peripheral masses, hemorrhagic focus and showed a heterogeneous enhancement</t>
    <phoneticPr fontId="2" type="noConversion"/>
  </si>
  <si>
    <t>well circuscribed, moderately cellular tumor with prominent microcystic changes, myxoid change, and globular areas with increased neuropil-like material surrounded by tumor cell nuclei (atypical rosettes resembling Homer Wright rosettes). Tumor cells displayed oval-shaped nuclei with stippled chromatin and thin filiform processes, small necrosis</t>
    <phoneticPr fontId="2" type="noConversion"/>
  </si>
  <si>
    <t>+</t>
    <phoneticPr fontId="2" type="noConversion"/>
  </si>
  <si>
    <t>Olig (+,f), GFAP (+, vf), SYP (+, vf), INI1 (+), BRG1 (+), INI1 (+), vimentin (+), panCK (-), EMA (-), Ki-67 (+, 30-40%)</t>
    <phoneticPr fontId="2" type="noConversion"/>
  </si>
  <si>
    <t>ITD size: 90bp</t>
    <phoneticPr fontId="2" type="noConversion"/>
  </si>
  <si>
    <t>nucleotides 39,911,405 and 39,911,494 dup</t>
    <phoneticPr fontId="2" type="noConversion"/>
  </si>
  <si>
    <t>ITD</t>
    <phoneticPr fontId="2" type="noConversion"/>
  </si>
  <si>
    <t>fusion</t>
    <phoneticPr fontId="2" type="noConversion"/>
  </si>
  <si>
    <t>NA</t>
    <phoneticPr fontId="2" type="noConversion"/>
  </si>
  <si>
    <t>de lima 유료</t>
    <phoneticPr fontId="2" type="noConversion"/>
  </si>
  <si>
    <t>Parietal lobe</t>
  </si>
  <si>
    <t>p.D1725_H1745</t>
  </si>
  <si>
    <t>p.S1702_L1737</t>
  </si>
  <si>
    <t>Frontal lobe</t>
  </si>
  <si>
    <t>p.V1701_L1737</t>
  </si>
  <si>
    <t>p.K1721_S1740</t>
  </si>
  <si>
    <t>p.D1725_W1743</t>
  </si>
  <si>
    <t>Brainstem</t>
  </si>
  <si>
    <t>Parieto-occipital lobe</t>
  </si>
  <si>
    <t>p.V1741insVLEAFNPESKELLDLVEFTNEIQTLLGSSV</t>
  </si>
  <si>
    <t>p.S1702_E1742</t>
  </si>
  <si>
    <t>p.E1742insWSASLLFSCSKDLEAFNPESKELLDLVEFTNEIHTLLGSSVE</t>
  </si>
  <si>
    <t>None</t>
  </si>
  <si>
    <t>p.V1741insLLEAFNPESKELLDLVEFTNEIHTLLGSSV</t>
  </si>
  <si>
    <t>p.V1741insYLEAFNPESKELLDLVEFTNEIHTLLGSSV</t>
  </si>
  <si>
    <t>Cerebellopontine angle</t>
  </si>
  <si>
    <t>Left cerebellar</t>
  </si>
  <si>
    <t>p.V1741insDLEAFNPESKELLDLVEFTNEIQTLLGSSV</t>
  </si>
  <si>
    <t>right frontal lobe</t>
  </si>
  <si>
    <t>Right temporal lobe</t>
  </si>
  <si>
    <t>Left parietal lobe</t>
  </si>
  <si>
    <t>Vermis+right cerebellar lobe</t>
  </si>
  <si>
    <t>Left temporo-parietal lobe</t>
  </si>
  <si>
    <t>Left frontal lobe</t>
  </si>
  <si>
    <t>Right cerebellar lobe</t>
  </si>
  <si>
    <t>Ventricular septum</t>
  </si>
  <si>
    <t>Left cerebellar lobe</t>
  </si>
  <si>
    <t>left cerebellar hemisphere and cerebellopontine angle</t>
  </si>
  <si>
    <t>p.E1722_H1745,  p.E1728_G1738</t>
  </si>
  <si>
    <t>p.H1745insTSDLAEFTNEIQTLLGELLDLVEFTNEIQTLLGSSVEWLH</t>
  </si>
  <si>
    <t>p.K1721_S1751,p.E1719_V1727</t>
  </si>
  <si>
    <t>p.S1751insESKELLDLVKELLDLVEFTNEIQTLLGSSVEWLHPSDLAS</t>
  </si>
  <si>
    <t>RT</t>
    <phoneticPr fontId="2" type="noConversion"/>
  </si>
  <si>
    <t>Paret, 2016</t>
    <phoneticPr fontId="2" type="noConversion"/>
  </si>
  <si>
    <t>dup aa: 24 and 11</t>
    <phoneticPr fontId="2" type="noConversion"/>
  </si>
  <si>
    <t>dup aa: 31 and 9</t>
    <phoneticPr fontId="2" type="noConversion"/>
  </si>
  <si>
    <t>dup aa: 41</t>
    <phoneticPr fontId="2" type="noConversion"/>
  </si>
  <si>
    <t>dup aa: 29</t>
    <phoneticPr fontId="2" type="noConversion"/>
  </si>
  <si>
    <t>large (92 x 61 x 87 mm) hemorrhagic tumor in the right parieto-occipital lobe</t>
    <phoneticPr fontId="2" type="noConversion"/>
  </si>
  <si>
    <t>“primitive neuroectodermal tumor with WNT-like subtype</t>
  </si>
  <si>
    <t xml:space="preserve">perivascular anuclear zones, which sometimes resemble astroblastic or ependymal architectures </t>
    <phoneticPr fontId="2" type="noConversion"/>
  </si>
  <si>
    <t>suggestive of a high grade malignant glioma (anaplastic astroblastoma with the differential diagnosis of glioblastoma)</t>
    <phoneticPr fontId="2" type="noConversion"/>
  </si>
  <si>
    <t>beta catenin (+, cyto)</t>
    <phoneticPr fontId="2" type="noConversion"/>
  </si>
  <si>
    <t>Barresi, 2024</t>
    <phoneticPr fontId="2" type="noConversion"/>
  </si>
  <si>
    <t>Maria Łastowska, 2020</t>
    <phoneticPr fontId="2" type="noConversion"/>
  </si>
  <si>
    <t>Barets, 2021</t>
    <phoneticPr fontId="2" type="noConversion"/>
  </si>
  <si>
    <t>Ferris, 2020</t>
    <phoneticPr fontId="2" type="noConversion"/>
  </si>
  <si>
    <t>Rao, 2021</t>
    <phoneticPr fontId="2" type="noConversion"/>
  </si>
  <si>
    <t>dup a: 30</t>
    <phoneticPr fontId="2" type="noConversion"/>
  </si>
  <si>
    <t>N</t>
    <phoneticPr fontId="2" type="noConversion"/>
  </si>
  <si>
    <t>F</t>
    <phoneticPr fontId="2" type="noConversion"/>
  </si>
  <si>
    <t>Right frontal</t>
    <phoneticPr fontId="2" type="noConversion"/>
  </si>
  <si>
    <t>Left parietal</t>
    <phoneticPr fontId="2" type="noConversion"/>
  </si>
  <si>
    <t>Left frontal</t>
    <phoneticPr fontId="2" type="noConversion"/>
  </si>
  <si>
    <t>headache</t>
    <phoneticPr fontId="2" type="noConversion"/>
  </si>
  <si>
    <t>headache, hemiplegia</t>
    <phoneticPr fontId="2" type="noConversion"/>
  </si>
  <si>
    <t>difficulty walking and giddiness</t>
    <phoneticPr fontId="2" type="noConversion"/>
  </si>
  <si>
    <t>GTCS one episode</t>
    <phoneticPr fontId="2" type="noConversion"/>
  </si>
  <si>
    <t>Solid T1 hypointense,
T2 hyperintense,
patchy
contrast enhancement
and Intratumoral
hemorrhage</t>
    <phoneticPr fontId="2" type="noConversion"/>
  </si>
  <si>
    <t>Solid-cystic T1
hypointense, T2
hyperintense, patchy
contrast enhancement,
Diffusion
restriction and
intratumoral haemorrhage</t>
    <phoneticPr fontId="2" type="noConversion"/>
  </si>
  <si>
    <t>Solid T1 hypointense,
T2 hyperintense,
heterogenous contrast
enhancement</t>
    <phoneticPr fontId="2" type="noConversion"/>
  </si>
  <si>
    <t>Solid-cystic, T1 isointense,
T2 hyperintense,
Diffusion
restriction</t>
    <phoneticPr fontId="2" type="noConversion"/>
  </si>
  <si>
    <t>Ependymoma-like</t>
  </si>
  <si>
    <t>High grade glioma</t>
    <phoneticPr fontId="2" type="noConversion"/>
  </si>
  <si>
    <t>Astroblastoma-like</t>
  </si>
  <si>
    <t>+</t>
    <phoneticPr fontId="2" type="noConversion"/>
  </si>
  <si>
    <t>ITD</t>
    <phoneticPr fontId="2" type="noConversion"/>
  </si>
  <si>
    <t>no ITD</t>
    <phoneticPr fontId="2" type="noConversion"/>
  </si>
  <si>
    <t>vimentin (+), GFAP (+, patchy), Olig2 (+, patchy), S100 (+, patchy), SYP (-), H3K27M (-), VE1 (-), CK (-), NeuN (-), INI1 (+), EMA (+, f, paranuclear dot), SATB2 (+)</t>
    <phoneticPr fontId="2" type="noConversion"/>
  </si>
  <si>
    <t>vimentin (+), GFAP (+, patchy), Olig2 (+, patchy), S100 (+, patchy), SYP (-), H3K27M (-), VE1 (-), CK (-), NeuN (-), INI1 (+), EMA (+, f, paranuclear dot), SATB2 (-)</t>
    <phoneticPr fontId="2" type="noConversion"/>
  </si>
  <si>
    <t>Ishi, 2021</t>
    <phoneticPr fontId="2" type="noConversion"/>
  </si>
  <si>
    <t>c.5224_5225ins90 (c.5136_5224dup)</t>
    <phoneticPr fontId="2" type="noConversion"/>
  </si>
  <si>
    <t>GTR</t>
    <phoneticPr fontId="2" type="noConversion"/>
  </si>
  <si>
    <t>-</t>
    <phoneticPr fontId="2" type="noConversion"/>
  </si>
  <si>
    <t>headache and vomiting</t>
    <phoneticPr fontId="2" type="noConversion"/>
  </si>
  <si>
    <t>NA</t>
    <phoneticPr fontId="2" type="noConversion"/>
  </si>
  <si>
    <t>EMA (-), GFAP (-), Olig2 (+), NeuN (+), INI1 (+), CD56 (+), SYP (-), NF (-), S100 (-), Chromogranin A (-), IDHR132H (-), ki-67 (38%)</t>
    <phoneticPr fontId="2" type="noConversion"/>
  </si>
  <si>
    <t>anaplastic ependymoma</t>
  </si>
  <si>
    <t>Sturm, 2016</t>
    <phoneticPr fontId="2" type="noConversion"/>
  </si>
  <si>
    <t>no. of dup aa: 21</t>
    <phoneticPr fontId="2" type="noConversion"/>
  </si>
  <si>
    <t>relatively compact tumors with a combination of spindle to oval cells. They often exhibited perivascular pseudorosettes, giving the tumors an ependymoma-like appearance, requently demonstrated fibrillary processes, typical of glial differentiation, and only in rare instances exhibited true embryonal morphology</t>
    <phoneticPr fontId="2" type="noConversion"/>
  </si>
  <si>
    <t>11/14: beta catenin (+)</t>
    <phoneticPr fontId="2" type="noConversion"/>
  </si>
  <si>
    <t>Bouchoucha, 2022</t>
    <phoneticPr fontId="2" type="noConversion"/>
  </si>
  <si>
    <t>pseudorosettes</t>
    <phoneticPr fontId="2" type="noConversion"/>
  </si>
  <si>
    <t>well-circumscribed, non-infiltrative, heterogeneous masses of variable volumes</t>
    <phoneticPr fontId="2" type="noConversion"/>
  </si>
  <si>
    <t>GFAP (+, f), Olig2 (+,f), EMA (-), NF (+), SYP (-), NeuN (+), vimentin (+), CD56 (+), H3K27me3 (+), SATB2 (+)</t>
    <phoneticPr fontId="2" type="noConversion"/>
  </si>
  <si>
    <t>GFAP (-), Olig2 (-), EMA (-), NF (+), SYP (-), NeuN (+), vimentin (+), CD56 (+), H3K27me3 (+), SATB2 (+)</t>
    <phoneticPr fontId="2" type="noConversion"/>
  </si>
  <si>
    <t>GFAP (-), Olig2 (-), NF (-), NeuN (-), H3K27me3 (+), SATB2 (+)</t>
    <phoneticPr fontId="2" type="noConversion"/>
  </si>
  <si>
    <t>GFAP (+, diffuse), Olig2 (+,f), EMA (-), NF (+), SYP (-), NeuN (+), vimentin (+), CD56 (+), H3K27me3 (+), SATB2 (+)</t>
    <phoneticPr fontId="2" type="noConversion"/>
  </si>
  <si>
    <t>GFAP (+, f), Olig2 (-), EMA (-), NF (+), SYP (-), NeuN (+), vimentin (+), CD56 (+), H3K27me3 (+), SATB2 (+)</t>
    <phoneticPr fontId="2" type="noConversion"/>
  </si>
  <si>
    <t>GFAP (+, f), Olig2 (+,diffuse), EMA (-), NF (+), SYP (-), NeuN (+), vimentin (+), CD56 (+), H3K27me3 (+), SATB2 (+)</t>
    <phoneticPr fontId="2" type="noConversion"/>
  </si>
  <si>
    <t>GFAP (+, f), Olig2 (+,f), EMA (-), NF (-), SYP (-), NeuN (+), vimentin (+), CD56 (+), H3K27me3 (+), SATB2 (+)</t>
    <phoneticPr fontId="2" type="noConversion"/>
  </si>
  <si>
    <t>GFAP (-), Olig2 (+,f), EMA (-), NF (-), SYP (-), NeuN (+), vimentin (+), CD56 (+), H3K27me3 (+), SATB2 (+)</t>
    <phoneticPr fontId="2" type="noConversion"/>
  </si>
  <si>
    <t>fusion</t>
    <phoneticPr fontId="2" type="noConversion"/>
  </si>
  <si>
    <t>Right cerebellar lobe</t>
    <phoneticPr fontId="2" type="noConversion"/>
  </si>
  <si>
    <t>solid, highly cellular, mostly monomorphic growth pattern, rich, thin-walled capillary network, ovoid or oval nuclei with fine chromatin and scant eosinophilic cytoplasm with delicate fibrillary processes, MVP (-)</t>
  </si>
  <si>
    <t>solid, highly cellular, mostly monomorphic growth pattern, rich, thin-walled capillary network, ovoid or oval nuclei with fine chromatin and scant eosinophilic cytoplasm with delicate fibrillary processes, MVP (-)</t>
    <phoneticPr fontId="2" type="noConversion"/>
  </si>
  <si>
    <t>No</t>
  </si>
  <si>
    <t>Localization</t>
  </si>
  <si>
    <t>Adjuvant</t>
  </si>
  <si>
    <t>Wang, 2022</t>
  </si>
  <si>
    <t>p.E1722_H1745dup and p.
E1728_G1738dup</t>
  </si>
  <si>
    <t>+, diffuse</t>
  </si>
  <si>
    <t>GFAP (-), OLIG (+, scattered), Syn (-), NeuN (+)/ EMA, H3K27M, LIN28A, H3G34R
and H3G34V(-)/ INI-1, BRG1, H3K27me3 and
ATRX were retained/ p53 (5%)/ Ki-67 (60%)</t>
  </si>
  <si>
    <t>large solid mass with a cystic area, max 5.7 cm, Slight contrast
enhancement was present in the solid area</t>
  </si>
  <si>
    <t>CCRT</t>
  </si>
  <si>
    <t>p.K1721_S1751dup and p.
E1719_V1727dup</t>
  </si>
  <si>
    <t>GFAP (-), OLIG (+, scattered), Syn (-), NeuN (-)/ EMA, H3K27M, LIN28A, H3G34R
and H3G34V(-)/ INI-1, BRG1, H3K27me3 and
ATRX were retained/ p53 (5%)/ Ki-67 (60%)</t>
  </si>
  <si>
    <t>RT</t>
  </si>
  <si>
    <t>Mizuno, 2023</t>
  </si>
  <si>
    <t>IDH-1/2 mutation, H3F3A mutation, 1p/19q loss, MGMT methylation, RELA fusion mutation, and TERT promoter mutation (C228T) not observed</t>
  </si>
  <si>
    <t>compact spindle growth to oval cells with branching capillaries, which partly showed microcystic formation, Perivascular pseudorosettes with an anuclear fibrillary zone, sharp demarcation, nuclear atypia, clear eosinophilic cytoplasm, mitosis (6-10/10 HPFs), MIB1 (28%)</t>
  </si>
  <si>
    <t xml:space="preserve">GFAP (+, focal), Olig2 (+), S100 (+), EMA (+, scattered), IDH1 132H (-) </t>
  </si>
  <si>
    <t>well-demarcated, partially enhanced by gadolinium contrast</t>
  </si>
  <si>
    <t>Yoshida, 2018</t>
  </si>
  <si>
    <t>p.E1700_p.L1737dup</t>
  </si>
  <si>
    <t>sharp demarcated, microcystic formation composed of stellate cells in a myxoid and edematous background, Rosette‐like formation, stellate‐shaped with scant cytoplasm, fibrillary processes and monotonous round to oval nuclei containing fine chromatin and indistinct to small nucleoli, palisading necrosis</t>
  </si>
  <si>
    <t>+, diffuse, strong</t>
  </si>
  <si>
    <t>vimentin (+), GFAP (+, focal), Olig2 (+, weak to storng), S100 (+, focal), Synaptophysin (+, focal), NFP (+), EMA (-)</t>
  </si>
  <si>
    <t>well-demarcated mass located in the superficial portion of the cerebral or cerebellar hemispheres, cystic components, intratumoral hemorrhages</t>
  </si>
  <si>
    <t>-</t>
  </si>
  <si>
    <t>p.Y1713_p.V1741dup</t>
  </si>
  <si>
    <t>compact growth of stellate tumor cells with delicate branching vessels demonstrating a chicken‐wire appearance, perivascular pseudorosette,  microcystic formation composed of stellate cells in a myxoid and edematous background, stellate‐shaped with scant cytoplasm, fibrillary processes and monotonous round to oval nuclei containing fine chromatin and indistinct to small nucleoli, palisading necrosis</t>
  </si>
  <si>
    <t>vimentin (+), GFAP (+, focal), Olig2 (+, weak to mod), S100 (+, focal), Synaptophysin (-), NFP (+, weak), EMA (-)</t>
  </si>
  <si>
    <t>well-demarcated mass located in the superficial portion of the cerebral or cerebellar hemispheres</t>
  </si>
  <si>
    <t>subcutaneous seeding</t>
  </si>
  <si>
    <t>Left temporal lobe</t>
  </si>
  <si>
    <t>compact growth of stellate tumor cells with delicate branching vessels demonstrating a chicken‐wire appearance, microcystic formation composed of stellate cells in a myxoid and edematous background, Rosette‐like formation,  A haemangiopericytoma‐like stag‐horn vascular pattern, stellate‐shaped with scant cytoplasm, fibrillary processes and monotonous round to oval nuclei containing fine chromatin and indistinct to small nucleoli</t>
  </si>
  <si>
    <t>vimentin (+), GFAP (+, focal), Olig2 (+, weak to storng), S100 (+, focal, weak), Synaptophysin (+, focal), NFP (+, focal weak), EMA (-)</t>
  </si>
  <si>
    <t>compact growth of stellate tumor cells with delicate branching vessels demonstrating a chicken‐wire appearance, microcystic formation composed of stellate cells in a myxoid and edematous background, . Rosette‐like formation, stellate‐shaped with scant cytoplasm, fibrillary processes and monotonous round to oval nuclei containing fine chromatin and indistinct to small nucleoli, palisading necrosis</t>
  </si>
  <si>
    <t>+, weak</t>
  </si>
  <si>
    <t>vimentin (+, focal), GFAP (+, focal), Olig2 (+, weak to storng), S100 (+, focal), Synaptophysin (+, focal), NFP (NA), EMA (-)</t>
  </si>
  <si>
    <t>p.E1722_p.D1752dup</t>
  </si>
  <si>
    <t>solid growth of spindle‐shaped cells in bundles with the same vascular pattern,stellate‐shaped with scant cytoplasm, fibrillary processes and monotonous round to oval nuclei containing fine chromatin and indistinct to small nucleoli, focal perivascular rosette</t>
  </si>
  <si>
    <t>+, focal, weak to mod</t>
  </si>
  <si>
    <t>vimentin (+), GFAP (+, focal), Olig2 (+, weak to storng), S100 (+, focal), Synaptophysin (+, focal, weak), NFP (-), EMA (-)</t>
  </si>
  <si>
    <t>CT, RT</t>
  </si>
  <si>
    <t>microcystic formation composed of stellate cells in a myxoid and edematous background,stellate‐shaped with scant cytoplasm, fibrillary processes and monotonous round to oval nuclei containing fine chromatin and indistinct to small nucleoli</t>
  </si>
  <si>
    <t>+, focal, mod</t>
  </si>
  <si>
    <t>vimentin (+), GFAP (+, focal), Olig2 (+, weak to storng), S100 (+, focal), Synaptophysin (+, focal, weak), NFP (+, focal), EMA (-)</t>
  </si>
  <si>
    <t>well-demarcated mass located in the superficial portion of the cerebral or cerebellar hemispheres, cystic components</t>
  </si>
  <si>
    <t>Maria Łastowska, 2020</t>
  </si>
  <si>
    <t>Embryonal-like cytological features with a predominance of densely-packed, small, round, hyperchromatic cells with brisk mitotic activity, small vessels surrounded by perivascular eosinophilic, occasionally microcystic zones, MVP (-), completely different papillary structure with uniform, small cells silimar to neurocytes arrnaged around eosinophilic acellular cores</t>
  </si>
  <si>
    <t>Synaptophysin (-), Oiig2 (+, focal)</t>
  </si>
  <si>
    <t>CT</t>
  </si>
  <si>
    <t>GBM</t>
  </si>
  <si>
    <t xml:space="preserve">	Anaplastic oligodendroglioma</t>
  </si>
  <si>
    <t>compact and highly cellular with rather uniform cells displaying round to ovoid nuclei with fine chromatin structure and a scant, slightly eosinophilic cytoplasm, focal perivascular tumor cell arrangement, frequent mitosis, necrosis</t>
  </si>
  <si>
    <t>+,  strong</t>
  </si>
  <si>
    <t>vimentin (+), EGFR (+), NCAM (+), Olig (+,f), Ki-67 (40%)/ GFAP, S100 protein, neurofilament (SMI31 and SMI32), synaptophysin, NeuN, EMA (-), p53 (10%), ATRX, INI1/SMARCB1, H3K27me3 (+)/H3-K27M, VE1 (-)/ beta-catenin (+, strong, cyto)</t>
  </si>
  <si>
    <t>8 cm-sized, well demarcated</t>
  </si>
  <si>
    <t>Barets, 2021</t>
  </si>
  <si>
    <t>+</t>
  </si>
  <si>
    <t>CNS HGNET-BCOR (0.861)</t>
  </si>
  <si>
    <t>Ferris, 2020</t>
  </si>
  <si>
    <t>Left frontoparietal lobe</t>
  </si>
  <si>
    <t>mostly solid, perivascular pseudorosettes, palisading necrosis, MVP (-)</t>
  </si>
  <si>
    <t>+, strong</t>
  </si>
  <si>
    <t>GFAP (-), SYP (-), NF (+, f), p53 (+, 5%), ki-67 (+, 20%)</t>
  </si>
  <si>
    <t>well circumscribed,solid, multilobulated with central blood products, 9.7 cm</t>
  </si>
  <si>
    <t>Right cerebellar hemisphere</t>
  </si>
  <si>
    <t>solid, perivascular pseudorosette, Homer Write-like rosettes, collagenous stroma, palisading necrosis, MVP (-)</t>
  </si>
  <si>
    <t>GFAP (-), Olig2 (+,f) NeuN (+,f), SYP (-), NF (+, f), EMA (+, granular, cyto), p53 (+, 30%)</t>
  </si>
  <si>
    <t>well circumscribed, solid with central necrosis, 5.5 cm</t>
  </si>
  <si>
    <t>solid, perivascular pseudorosette, palisading necrosis, MVP (-)</t>
  </si>
  <si>
    <t>GFAP (-), Olig2 (+,f) NeuN (-), SYP (-), NF (+, f), EMA (+, granular, cyto), Ki-67 (+, 40%)</t>
  </si>
  <si>
    <t>lobular borders, no definitive infiltrative flair, heterogeneous with central necrosis, 6.3 cm</t>
  </si>
  <si>
    <t>solid, perivascular pseudorosette, Homer Write-like rosettes, myxoid/microcystic areas, palisading necrosis, MVP (-)</t>
  </si>
  <si>
    <t>GFAP (-), Olig2 (+,f) NeuN (+), SYP (-), EMA (-), p53 (+, 15%),  Ki-67 (+, 20%)</t>
  </si>
  <si>
    <t>well circumscribed, solid mass, 4.2 cm</t>
  </si>
  <si>
    <t>mostly solid, perivascular pseudorosettes, myxoid/microcystic areas, palisading necrosis, MVP (-)</t>
  </si>
  <si>
    <t>GFAP (+,f),  NeuN (+), SYP (-), NF (-), EMA (-), p53 (+, 10%),  Ki-67 (+, 15%)</t>
  </si>
  <si>
    <t>well circumscribed, solid with central necrosis, 5.2 cm</t>
  </si>
  <si>
    <t>EP300 frameshift mutation, -18</t>
  </si>
  <si>
    <t>solid, perivascular pseudorosettes, collagenous stroma, myxoid/microcystic areas, palisading necrosis, MVP (-)</t>
  </si>
  <si>
    <t>GFAP (-), NeuN (+,f), SYP (-), NF (+, vf), EMA (-), p53 (+, 10%),  Ki-67 (+, 60%)</t>
  </si>
  <si>
    <t>lobular borders, no definitive infiltrative flair, solid with central blood products, 10.2 cm</t>
  </si>
  <si>
    <t>Right basal ganglia</t>
  </si>
  <si>
    <t>solid, perivascular pseudorosette, non-palisading necrosis, MVP (-)</t>
  </si>
  <si>
    <t>GFAP (-), Olig2 (+,f), NeuN (+,f), NF (-), EMA (-)</t>
  </si>
  <si>
    <t>well circumscribed, solid, heterogeneous, 3.8 cm</t>
  </si>
  <si>
    <t>BCORL1 frameshift mutation x2, STAG2 splice site mutation, TERT promoter hotspot mutation, CDKN2A/B homozygous deletion, -9, -interstitial 10q</t>
  </si>
  <si>
    <t>solid and infiltrative, perivascular pseudorosettes, Homer Write-like rosettes, myxoid/microcystic areas, palisading necrosis, MVP (-)</t>
  </si>
  <si>
    <t>Olig (+,f), NeuN (+,f), SYP (-), NF (-)</t>
  </si>
  <si>
    <t>well circumscribed,solid with central necrosis, 5.1 cm</t>
  </si>
  <si>
    <t xml:space="preserve">SMARCA2 splice site mutation, TERT amplification, −distal 1p, +interstitial 1p, +1q, +2q, +interstitial 3q, +5p, +proximal 5q, +7, −9p, +12, −distal 14q, −proximal 15q, +20 </t>
  </si>
  <si>
    <t>GFAP (-), Olig (-), NeuN (+,f), SYP (-), NF (+,f), EMA (+, granular, cyto)</t>
  </si>
  <si>
    <t>well circumscribed, solid mass, 5.6 cm</t>
  </si>
  <si>
    <t>Right frontoparietal lobe</t>
  </si>
  <si>
    <t>TP53 missense mutation, +1p, +1q, +2, +6, +7, +12, +14q, +15q, +17, +18, +19, +21q, +22q</t>
  </si>
  <si>
    <t>solid and infiltrative, perivascular pseudorosettes, Homer Write-like rosettes,  palisading necrosis, MVP (-)</t>
  </si>
  <si>
    <t>GFAP (+,f), Olig (+,f), NeuN (+,f), SYP (-), NF (+,vf), EMA (+, granular, cyto), p53 (+,90%), Ki-67 (+, 60%)</t>
  </si>
  <si>
    <t>well circumscribed, solid with prominent blood products, 7.5 cm</t>
  </si>
  <si>
    <t>Wang, 2024</t>
  </si>
  <si>
    <t>cerebellum</t>
  </si>
  <si>
    <t>GFAP (-), Olig2 (+, weak, f), S100 (+, weak, f), SOX10 (+, weak, f), CD56 (+), CD99 (+), Vimentin (+), SYP (+, weak, f), NeuN (-), INI1 (+), CD34 (-), Ki-67 (+, 25%)</t>
  </si>
  <si>
    <t>large, circumscribed spaceoccupying
lesions with well-delineated border</t>
  </si>
  <si>
    <t>p.V1741_E1742insH+L1713_V1741dup</t>
  </si>
  <si>
    <t>GFAP (+, weak, f), Olig2 (+, weak, f), S100 (+, weak, f), SOX10 (-), CD56 (+), CD99 (+), Vimentin (+), SYP (+, weak, f), NeuN (+, weak, f), INI1 (+), CD34 (-), Ki-67 (+, 20%)</t>
  </si>
  <si>
    <t>large, circumscribed,  spaceoccupying
lesions with well-delineated border, heterogenous enhancement</t>
  </si>
  <si>
    <t>p.V1741_E1742insF+L1713_V1741dup</t>
  </si>
  <si>
    <t>GFAP (-), Olig2 (+), S100 (+), SOX10 (+, weak, f), CD56 (+), CD99 (+), Vimentin (+), SYP (+, weak, f), NeuN (+, weak, f), INI1 (+), CD34 (-), Ki-67 (+, 30%)</t>
  </si>
  <si>
    <t>left frontoparietotemporal lobe</t>
  </si>
  <si>
    <t>p.
S1751_D1752insE1719_V1727dup+K1721_S1751dup</t>
  </si>
  <si>
    <t>GFAP (+, weak, f), Olig2 (+, weak, f), S100 (+, weak, f), SOX10 (+, weak, focal), CD56 (+), CD99 (+), Vimentin (+), SYP (+, weak, f), NeuN (+, weak, f), INI1 (+), CD34 (-), Ki-67 (+, 45%)</t>
  </si>
  <si>
    <t>Al-Ibraheemi A, 2021</t>
  </si>
  <si>
    <t>high-grade malignant neoplasm composed of cells with pleomorphic atypical nuclei, with occasional indistinct nucleoli and scant eosinophilic or clear cytoplasm. Mitoses were frequent, and necrosis was present. The vessels were abundant, but delicate, and without endothelial proliferation. There was a sense of occasional partial pseudorosettes, but they were not well-formed, as seen in ependymomas</t>
  </si>
  <si>
    <t>neuronal or glial markers (-)</t>
  </si>
  <si>
    <t>HGNET-BCOR ITDex15</t>
  </si>
  <si>
    <t>p.1707_1708insY/1679-1707</t>
  </si>
  <si>
    <t>Appay, 2017</t>
  </si>
  <si>
    <t>vomiting and headaches</t>
  </si>
  <si>
    <t>fine fibrillary processes as usually
recorded in ependymomas were lacking. The nuclei were
ovoid with fine nuclear chromatin, and mitotic figures, necrosis, MVP (-)</t>
  </si>
  <si>
    <t>CD56 (+), vimentin (+), GFAP (-), EMA (-), Olig2 (-), S100 (-)/ATRX, INI1, H3K27Me3 (+)</t>
  </si>
  <si>
    <t>Papillary
meningioma</t>
  </si>
  <si>
    <t>Left
cerebellar
hemisphere</t>
  </si>
  <si>
    <t>fine fibrillary processes as usually
recorded in ependymomas were lacking. The nuclei were
ovoid with fine nuclear chromatin, and mitotic figures, Microcystic
changes, MVP (+)</t>
  </si>
  <si>
    <t>CD56 (+), vimentin (+), EGFR (+, f),GFAP (-), EMA (-), Olig2 (-), S100 (-),/ATRX, INI1, H3K27Me3 (+)</t>
  </si>
  <si>
    <t>Unclassified
malignant
neuroepithelial
tumor</t>
  </si>
  <si>
    <t>Right
cerebellar
hemisphere</t>
  </si>
  <si>
    <t>headache and vomiting</t>
  </si>
  <si>
    <t>fine fibrillary processes as usually
recorded in ependymomas were lacking. The nuclei were
ovoid with fine nuclear chromatin, and mitotic figures, necrosis, MVP (+)</t>
  </si>
  <si>
    <t>CD56 (+), vimentin (+),EGFR (+, f), GFAP (-), EMA (-), Olig2 (-), S100 (-)/ATRX, INI1, H3K27Me3 (+)</t>
  </si>
  <si>
    <t>Hazrati, 2023</t>
  </si>
  <si>
    <t>torticollis, vomiting</t>
  </si>
  <si>
    <t>nucleotides 39,911,405 and 39,911,494 dup</t>
  </si>
  <si>
    <t>ITD size: 90bp</t>
  </si>
  <si>
    <t>Olig (+,f), GFAP (+, vf), SYP (+, vf), INI1 (+), BRG1 (+), INI1 (+), vimentin (+), panCK (-), EMA (-), Ki-67 (+, 30-40%)</t>
  </si>
  <si>
    <t>Paret, 2016</t>
  </si>
  <si>
    <t xml:space="preserve">perivascular anuclear zones, which sometimes resemble astroblastic or ependymal architectures </t>
  </si>
  <si>
    <t>beta catenin (+, cyto)</t>
  </si>
  <si>
    <t>suggestive of a high grade malignant glioma (anaplastic astroblastoma with the differential diagnosis of glioblastoma)</t>
  </si>
  <si>
    <t>large (92 x 61 x 87 mm) hemorrhagic tumor in the right parieto-occipital lobe</t>
  </si>
  <si>
    <t>Rao, 2021</t>
  </si>
  <si>
    <t>difficulty walking and giddiness</t>
  </si>
  <si>
    <t>vimentin (+), GFAP (+, patchy), Olig2 (+, patchy), S100 (+, patchy), SYP (-), H3K27M (-), VE1 (-), CK (-), NeuN (-), INI1 (+), EMA (+, f, paranuclear dot), SATB2 (+)</t>
  </si>
  <si>
    <t>Solid T1 hypointense,
T2 hyperintense,
heterogenous contrast
enhancement</t>
  </si>
  <si>
    <t>Ishi, 2021</t>
  </si>
  <si>
    <t>c.5224_5225ins90 (c.5136_5224dup)</t>
  </si>
  <si>
    <t>myxoid areas consisting of tumor cells with a round nucleus,, well‐circumscribed, but
focally invaded adjacent brain parenchyma (Fig. 3b).
Microcalcification was also prominently observed, frequent perivascular pseudorosettes</t>
  </si>
  <si>
    <t>EMA (-), GFAP (-), Olig2 (+), NeuN (+), INI1 (+), CD56 (+), SYP (-), NF (-), S100 (-), Chromogranin A (-), IDHR132H (-), ki-67 (38%)</t>
  </si>
  <si>
    <t>Sturm, 2016</t>
  </si>
  <si>
    <t>11/14: beta catenin (+)</t>
  </si>
  <si>
    <t>Bouchoucha, 2022</t>
  </si>
  <si>
    <t>pseudorosettes</t>
  </si>
  <si>
    <t>GFAP (+, f), Olig2 (+,f), EMA (-), NF (+), SYP (-), NeuN (+), vimentin (+), CD56 (+), H3K27me3 (+), SATB2 (+)</t>
  </si>
  <si>
    <t>GFAP (-), Olig2 (-), EMA (-), NF (+), SYP (-), NeuN (+), vimentin (+), CD56 (+), H3K27me3 (+), SATB2 (+)</t>
  </si>
  <si>
    <t>GFAP (-), Olig2 (-), NF (-), NeuN (-), H3K27me3 (+), SATB2 (+)</t>
  </si>
  <si>
    <t>GFAP (+, diffuse), Olig2 (+,f), EMA (-), NF (+), SYP (-), NeuN (+), vimentin (+), CD56 (+), H3K27me3 (+), SATB2 (+)</t>
  </si>
  <si>
    <t>GFAP (+, f), Olig2 (-), EMA (-), NF (+), SYP (-), NeuN (+), vimentin (+), CD56 (+), H3K27me3 (+), SATB2 (+)</t>
  </si>
  <si>
    <t>GFAP (+, f), Olig2 (+,diffuse), EMA (-), NF (+), SYP (-), NeuN (+), vimentin (+), CD56 (+), H3K27me3 (+), SATB2 (+)</t>
  </si>
  <si>
    <t>GFAP (+, f), Olig2 (+,f), EMA (-), NF (-), SYP (-), NeuN (+), vimentin (+), CD56 (+), H3K27me3 (+), SATB2 (+)</t>
  </si>
  <si>
    <t>GFAP (-), Olig2 (+,f), EMA (-), NF (-), SYP (-), NeuN (+), vimentin (+), CD56 (+), H3K27me3 (+), SATB2 (+)</t>
  </si>
  <si>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foca aemangiopericytoma-like staghorn vessel pattern, palisading necrosis</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</si>
  <si>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</si>
  <si>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extensive necrosis, palisading necrosis</t>
    <phoneticPr fontId="2" type="noConversion"/>
  </si>
  <si>
    <t>solid growth pattern characterized by branching vessels, densely cellular, comprising spindle or oval cells with mildly eosinophilic or clear cytoplasm, welldefined
border, glioma-like fibrillary pattern, rounded to oval nuclei with fine chromatin and indistinct small nucleoli, prominent mitosis, resembling a chicken-wire pattern, MVP (-), Ependymoma-like perivascular pseudorosettes, varying degree of microcystic structures with myxoid substance, palisading necrosis</t>
    <phoneticPr fontId="2" type="noConversion"/>
  </si>
  <si>
    <t>well- demarcated, which have a clear border with adjacent brain
parenchyma and an extensively microcystic background,round to oval nuclei containing delicate chromatin and indistinct to small nucleoli and eosinophilic or
clear cytoplasm, which exhibited glial cell morphology, tumor cells arranged around
blood vessels with an intervening anuclear zone, formed ependymomalike
perivascular pseudorosettes, Palisading necrosis, MVP (-), obvious mitosis</t>
    <phoneticPr fontId="2" type="noConversion"/>
  </si>
  <si>
    <t>well- demarcated, which have a clear border with adjacent brain
parenchyma and an extensively microcystic background,round to oval nuclei containing delicate chromatin and indistinct to small nucleoli and eosinophilic or
clear cytoplasm, which exhibited glial cell morphology, tumor cells arranged around
blood vessels with an intervening anuclear zone, formed ependymomalike
perivascular pseudorosettes, Homer Wright-like rosettes with tumor cells rosetted around central areas of eosinophilic fibrillar, Palisading necrosis, MVP (+), obvious mitosis</t>
    <phoneticPr fontId="2" type="noConversion"/>
  </si>
  <si>
    <t>Left frontal</t>
    <phoneticPr fontId="2" type="noConversion"/>
  </si>
  <si>
    <t>present case</t>
    <phoneticPr fontId="2" type="noConversion"/>
  </si>
  <si>
    <t>M</t>
    <phoneticPr fontId="2" type="noConversion"/>
  </si>
  <si>
    <t>dysphagia, vomiting, headache, weight loss, ataxia</t>
    <phoneticPr fontId="2" type="noConversion"/>
  </si>
  <si>
    <t>7cm sized well-defined mixed solid and cystic heterogeneosly enhancing mass가 4th ventricle, hemorrhage와 calcification</t>
    <phoneticPr fontId="2" type="noConversion"/>
  </si>
  <si>
    <t>MA (+, focal weak), GFAP (+, weak), p53 (+, very focal), Ki67 (+, 60%), IDH1 R132H (-), ATRX (+, intact), S-100 (-), CK (+), CK7 (-), CK20 (-), H3.3 K27M (+/-), H3 K27me3 (negative, loss of expression)</t>
    <phoneticPr fontId="2" type="noConversion"/>
  </si>
  <si>
    <t>Posterior fossa group A (PFA) ependymoma, grade 3</t>
    <phoneticPr fontId="2" type="noConversion"/>
  </si>
  <si>
    <t xml:space="preserve">BCOR p.D1725_L1737 duplication </t>
    <phoneticPr fontId="2" type="noConversion"/>
  </si>
  <si>
    <t>4th ventricle</t>
    <phoneticPr fontId="2" type="noConversion"/>
  </si>
  <si>
    <t>RT</t>
    <phoneticPr fontId="2" type="noConversion"/>
  </si>
  <si>
    <t>STR</t>
    <phoneticPr fontId="2" type="noConversion"/>
  </si>
  <si>
    <r>
      <t>myxoid areas consisting of tumor cells with a round nucleus,, well</t>
    </r>
    <r>
      <rPr>
        <sz val="10"/>
        <color theme="1"/>
        <rFont val="맑은 고딕"/>
        <family val="3"/>
        <charset val="128"/>
        <scheme val="minor"/>
      </rPr>
      <t>‐</t>
    </r>
    <r>
      <rPr>
        <sz val="10"/>
        <color theme="1"/>
        <rFont val="맑은 고딕"/>
        <family val="3"/>
        <charset val="129"/>
        <scheme val="minor"/>
      </rPr>
      <t>circumscribed, but
focally invaded adjacent brain parenchyma (Fig. 3b).
Microcalcification was also prominently observed, frequent perivascular pseudorosettes</t>
    </r>
    <phoneticPr fontId="2" type="noConversion"/>
  </si>
  <si>
    <r>
      <t>intra</t>
    </r>
    <r>
      <rPr>
        <sz val="10"/>
        <color theme="1"/>
        <rFont val="맑은 고딕"/>
        <family val="3"/>
        <charset val="128"/>
        <scheme val="minor"/>
      </rPr>
      <t>‐</t>
    </r>
    <r>
      <rPr>
        <sz val="10"/>
        <color theme="1"/>
        <rFont val="맑은 고딕"/>
        <family val="3"/>
        <charset val="129"/>
        <scheme val="minor"/>
      </rPr>
      <t>axial highgrade
brain tumor such as an anaplastic ependymoma was
strongly suspected based on these radiological examinations, mass lesion with marked
calcification</t>
    </r>
    <phoneticPr fontId="2" type="noConversion"/>
  </si>
  <si>
    <r>
      <t>TP53 p.R273C, NOTCH3 p.G37E, PDGFRA amplification, PDGFRA:FIP1L1-fusion, no BCOR</t>
    </r>
    <r>
      <rPr>
        <sz val="10"/>
        <color theme="1"/>
        <rFont val="맑은 고딕"/>
        <family val="2"/>
        <scheme val="minor"/>
      </rPr>
      <t>‐</t>
    </r>
    <r>
      <rPr>
        <sz val="10"/>
        <color theme="1"/>
        <rFont val="맑은 고딕"/>
        <family val="3"/>
        <charset val="129"/>
        <scheme val="minor"/>
      </rPr>
      <t>ITD</t>
    </r>
  </si>
  <si>
    <r>
      <t>heterogeneous histology with densely cellular areas, branching capillary network, areas with high</t>
    </r>
    <r>
      <rPr>
        <sz val="10"/>
        <color theme="1"/>
        <rFont val="맑은 고딕"/>
        <family val="2"/>
        <scheme val="minor"/>
      </rPr>
      <t>‐</t>
    </r>
    <r>
      <rPr>
        <sz val="10"/>
        <color theme="1"/>
        <rFont val="맑은 고딕"/>
        <family val="3"/>
        <charset val="129"/>
        <scheme val="minor"/>
      </rPr>
      <t>grade ependymoma</t>
    </r>
    <r>
      <rPr>
        <sz val="10"/>
        <color theme="1"/>
        <rFont val="맑은 고딕"/>
        <family val="2"/>
        <scheme val="minor"/>
      </rPr>
      <t>‐</t>
    </r>
    <r>
      <rPr>
        <sz val="10"/>
        <color theme="1"/>
        <rFont val="맑은 고딕"/>
        <family val="3"/>
        <charset val="129"/>
        <scheme val="minor"/>
      </rPr>
      <t>like structure with brisk mitosis, palisading necrosis, microcystic changes, vascular pseudo</t>
    </r>
    <r>
      <rPr>
        <sz val="10"/>
        <color theme="1"/>
        <rFont val="맑은 고딕"/>
        <family val="2"/>
        <scheme val="minor"/>
      </rPr>
      <t>‐</t>
    </r>
    <r>
      <rPr>
        <sz val="10"/>
        <color theme="1"/>
        <rFont val="맑은 고딕"/>
        <family val="3"/>
        <charset val="129"/>
        <scheme val="minor"/>
      </rPr>
      <t>rosettes, as well as Homer Wright rosettes</t>
    </r>
  </si>
  <si>
    <r>
      <t>Near</t>
    </r>
    <r>
      <rPr>
        <sz val="10"/>
        <color theme="1"/>
        <rFont val="맑은 고딕"/>
        <family val="2"/>
        <scheme val="minor"/>
      </rPr>
      <t>‐</t>
    </r>
    <r>
      <rPr>
        <sz val="10"/>
        <color theme="1"/>
        <rFont val="맑은 고딕"/>
        <family val="3"/>
        <charset val="129"/>
        <scheme val="minor"/>
      </rPr>
      <t>total resection, radiation therapy (5200 cGy), adjuvant chemotherapy</t>
    </r>
  </si>
  <si>
    <r>
      <t>no BCOR</t>
    </r>
    <r>
      <rPr>
        <sz val="10"/>
        <color theme="1"/>
        <rFont val="맑은 고딕"/>
        <family val="2"/>
        <scheme val="minor"/>
      </rPr>
      <t>‐</t>
    </r>
    <r>
      <rPr>
        <sz val="10"/>
        <color theme="1"/>
        <rFont val="맑은 고딕"/>
        <family val="3"/>
        <charset val="129"/>
        <scheme val="minor"/>
      </rPr>
      <t>ITD</t>
    </r>
  </si>
  <si>
    <r>
      <t>HGNT_BCOR</t>
    </r>
    <r>
      <rPr>
        <sz val="10"/>
        <color theme="1"/>
        <rFont val="맑은 고딕"/>
        <family val="2"/>
        <scheme val="minor"/>
      </rPr>
      <t>‐</t>
    </r>
    <r>
      <rPr>
        <sz val="10"/>
        <color theme="1"/>
        <rFont val="맑은 고딕"/>
        <family val="3"/>
        <charset val="129"/>
        <scheme val="minor"/>
      </rPr>
      <t>ITD</t>
    </r>
  </si>
  <si>
    <r>
      <t>HGNT_BCOR</t>
    </r>
    <r>
      <rPr>
        <sz val="10"/>
        <color theme="1"/>
        <rFont val="맑은 고딕"/>
        <family val="2"/>
        <scheme val="minor"/>
      </rPr>
      <t>‐</t>
    </r>
    <r>
      <rPr>
        <sz val="10"/>
        <color theme="1"/>
        <rFont val="맑은 고딕"/>
        <family val="3"/>
        <charset val="129"/>
        <scheme val="minor"/>
      </rPr>
      <t>ITD: n.a.</t>
    </r>
  </si>
  <si>
    <r>
      <t>ependymoma</t>
    </r>
    <r>
      <rPr>
        <sz val="10"/>
        <color theme="1"/>
        <rFont val="맑은 고딕"/>
        <family val="2"/>
        <scheme val="minor"/>
      </rPr>
      <t>‐</t>
    </r>
    <r>
      <rPr>
        <sz val="10"/>
        <color theme="1"/>
        <rFont val="맑은 고딕"/>
        <family val="3"/>
        <charset val="129"/>
        <scheme val="minor"/>
      </rPr>
      <t>like pattern, abundant perivascular pseudorosettes, calcifications, focal dense</t>
    </r>
    <r>
      <rPr>
        <sz val="10"/>
        <color theme="1"/>
        <rFont val="맑은 고딕"/>
        <family val="2"/>
        <scheme val="minor"/>
      </rPr>
      <t>‐</t>
    </r>
    <r>
      <rPr>
        <sz val="10"/>
        <color theme="1"/>
        <rFont val="맑은 고딕"/>
        <family val="3"/>
        <charset val="129"/>
        <scheme val="minor"/>
      </rPr>
      <t>arranged and ribbon (spongioblastic)</t>
    </r>
    <r>
      <rPr>
        <sz val="10"/>
        <color theme="1"/>
        <rFont val="맑은 고딕"/>
        <family val="2"/>
        <scheme val="minor"/>
      </rPr>
      <t>‐</t>
    </r>
    <r>
      <rPr>
        <sz val="10"/>
        <color theme="1"/>
        <rFont val="맑은 고딕"/>
        <family val="3"/>
        <charset val="129"/>
        <scheme val="minor"/>
      </rPr>
      <t>like pattern with remarkable nuclear atypia, high mitotic activity</t>
    </r>
  </si>
  <si>
    <r>
      <t>large, well</t>
    </r>
    <r>
      <rPr>
        <sz val="10"/>
        <color theme="1"/>
        <rFont val="맑은 고딕"/>
        <family val="2"/>
        <scheme val="minor"/>
      </rPr>
      <t>‐</t>
    </r>
    <r>
      <rPr>
        <sz val="10"/>
        <color theme="1"/>
        <rFont val="맑은 고딕"/>
        <family val="3"/>
        <charset val="129"/>
        <scheme val="minor"/>
      </rPr>
      <t>defined, solid mass with nodular enhancement with shift of midline structure</t>
    </r>
  </si>
  <si>
    <t>intra‐axial highgrade
brain tumor such as an anaplastic ependymoma was
strongly suspected based on these radiological examinations, mass lesion with marked
calcification</t>
    <phoneticPr fontId="2" type="noConversion"/>
  </si>
  <si>
    <t>average</t>
    <phoneticPr fontId="2" type="noConversion"/>
  </si>
  <si>
    <t>median</t>
    <phoneticPr fontId="2" type="noConversion"/>
  </si>
  <si>
    <t>KDM2A::YAP1 gene fusion</t>
    <phoneticPr fontId="2" type="noConversion"/>
  </si>
  <si>
    <t>Breakpoint 1</t>
    <phoneticPr fontId="2" type="noConversion"/>
  </si>
  <si>
    <t>ITD size</t>
    <phoneticPr fontId="2" type="noConversion"/>
  </si>
  <si>
    <t xml:space="preserve">BCOR p.D1725_L1737 </t>
    <phoneticPr fontId="2" type="noConversion"/>
  </si>
  <si>
    <t>31 and 9</t>
    <phoneticPr fontId="2" type="noConversion"/>
  </si>
  <si>
    <t>24 and 11</t>
    <phoneticPr fontId="2" type="noConversion"/>
  </si>
  <si>
    <t>EMA (+, focal weak), GFAP (+, weak), p53 (+, very focal), Ki67 (+, 60%), IDH1 R132H (-), ATRX (+, intact), S-100 (-), CK (+), CK7 (-), CK20 (-), H3.3 K27M (+/-), H3 K27me3 (negative, loss of expression)</t>
    <phoneticPr fontId="2" type="noConversion"/>
  </si>
  <si>
    <t>+</t>
    <phoneticPr fontId="2" type="noConversion"/>
  </si>
  <si>
    <t>Maria Łastowska, 2020</t>
    <phoneticPr fontId="2" type="noConversion"/>
  </si>
  <si>
    <t>Haberler, 2019</t>
    <phoneticPr fontId="2" type="noConversion"/>
  </si>
  <si>
    <t>uniform cells with round nuclei and perinuclear halo, chicken-wire pattern of vessels, numerous persistent neurons with perinuclear satelitosis and microcalcifications, MVP (-)</t>
    <phoneticPr fontId="2" type="noConversion"/>
  </si>
  <si>
    <t>GTR</t>
    <phoneticPr fontId="2" type="noConversion"/>
  </si>
  <si>
    <t>STR</t>
    <phoneticPr fontId="2" type="noConversion"/>
  </si>
  <si>
    <t>tumor</t>
    <phoneticPr fontId="2" type="noConversion"/>
  </si>
  <si>
    <t>Bouchoucha, 2022</t>
    <phoneticPr fontId="2" type="noConversion"/>
  </si>
  <si>
    <t>spread</t>
    <phoneticPr fontId="2" type="noConversion"/>
  </si>
  <si>
    <t>CT regimen</t>
    <phoneticPr fontId="2" type="noConversion"/>
  </si>
  <si>
    <t>disseminated disease (20 months after initial diagnosis)
along the spinal cord</t>
    <phoneticPr fontId="2" type="noConversion"/>
  </si>
  <si>
    <t>Multiagent,
platinum based</t>
    <phoneticPr fontId="2" type="noConversion"/>
  </si>
  <si>
    <t>Temozolomide &amp;
bevacizumab</t>
    <phoneticPr fontId="2" type="noConversion"/>
  </si>
  <si>
    <t>Kirkman</t>
    <phoneticPr fontId="2" type="noConversion"/>
  </si>
  <si>
    <t>headache, vomiting</t>
    <phoneticPr fontId="2" type="noConversion"/>
  </si>
  <si>
    <t>pilocytic
astrocytoma, WHO grade I.</t>
    <phoneticPr fontId="2" type="noConversion"/>
  </si>
  <si>
    <t>CSF cytology (-)
suboccipital midline incision</t>
    <phoneticPr fontId="2" type="noConversion"/>
  </si>
  <si>
    <t xml:space="preserve">NeuN(+), GFAP (-), SYP (-), S100 (+,f), </t>
    <phoneticPr fontId="2" type="noConversion"/>
  </si>
  <si>
    <t>81-bp BCOR internal
tandem duplication</t>
    <phoneticPr fontId="2" type="noConversion"/>
  </si>
  <si>
    <t>vincristine, irinotecan, and
temozolomide</t>
    <phoneticPr fontId="2" type="noConversion"/>
  </si>
  <si>
    <t>oval
nuclei with cytoplasmic processes, forming
a microcystic network</t>
    <phoneticPr fontId="2" type="noConversion"/>
  </si>
  <si>
    <t>right-sided cerebellar
hemispheric mass with associated
obstructive hydrocephalu</t>
    <phoneticPr fontId="2" type="noConversion"/>
  </si>
  <si>
    <t>Multiplicity</t>
    <phoneticPr fontId="2" type="noConversion"/>
  </si>
  <si>
    <t>4 cycles
of chemotherapy with vincristine, cisplatin and CCNU
according to the HIT-Med protocol</t>
    <phoneticPr fontId="2" type="noConversion"/>
  </si>
  <si>
    <t>three inoculation
metastases at his skullcap</t>
    <phoneticPr fontId="2" type="noConversion"/>
  </si>
  <si>
    <t>Leptomeningeal; hemispheric</t>
    <phoneticPr fontId="2" type="noConversion"/>
  </si>
  <si>
    <t>bone metastasis</t>
    <phoneticPr fontId="2" type="noConversion"/>
  </si>
  <si>
    <t>VP-16 and carboplatin</t>
    <phoneticPr fontId="2" type="noConversion"/>
  </si>
  <si>
    <t xml:space="preserve">RT, CT </t>
    <phoneticPr fontId="2" type="noConversion"/>
  </si>
  <si>
    <t>CDDP+VP16+CPA -&gt;bevacizumab</t>
    <phoneticPr fontId="2" type="noConversion"/>
  </si>
  <si>
    <t>Multiagents including CDDP, CPA, VP16</t>
    <phoneticPr fontId="2" type="noConversion"/>
  </si>
  <si>
    <r>
      <t xml:space="preserve">	IT</t>
    </r>
    <r>
      <rPr>
        <sz val="9"/>
        <color theme="1"/>
        <rFont val="Tahoma"/>
        <family val="3"/>
        <charset val="1"/>
      </rPr>
      <t>‐</t>
    </r>
    <r>
      <rPr>
        <sz val="9"/>
        <color theme="1"/>
        <rFont val="맑은 고딕"/>
        <family val="3"/>
        <charset val="129"/>
        <scheme val="minor"/>
      </rPr>
      <t>MTX -&gt; IT</t>
    </r>
    <r>
      <rPr>
        <sz val="9"/>
        <color theme="1"/>
        <rFont val="Tahoma"/>
        <family val="3"/>
        <charset val="1"/>
      </rPr>
      <t>‐</t>
    </r>
    <r>
      <rPr>
        <sz val="9"/>
        <color theme="1"/>
        <rFont val="맑은 고딕"/>
        <family val="3"/>
        <charset val="129"/>
        <scheme val="minor"/>
      </rPr>
      <t>MTX, IT</t>
    </r>
    <r>
      <rPr>
        <sz val="9"/>
        <color theme="1"/>
        <rFont val="Tahoma"/>
        <family val="3"/>
        <charset val="1"/>
      </rPr>
      <t>‐</t>
    </r>
    <r>
      <rPr>
        <sz val="9"/>
        <color theme="1"/>
        <rFont val="맑은 고딕"/>
        <family val="3"/>
        <charset val="129"/>
        <scheme val="minor"/>
      </rPr>
      <t>topotecan, high</t>
    </r>
    <r>
      <rPr>
        <sz val="9"/>
        <color theme="1"/>
        <rFont val="Tahoma"/>
        <family val="3"/>
        <charset val="1"/>
      </rPr>
      <t>‐</t>
    </r>
    <r>
      <rPr>
        <sz val="9"/>
        <color theme="1"/>
        <rFont val="맑은 고딕"/>
        <family val="3"/>
        <charset val="129"/>
        <scheme val="minor"/>
      </rPr>
      <t>dose</t>
    </r>
    <phoneticPr fontId="2" type="noConversion"/>
  </si>
  <si>
    <t xml:space="preserve">	CDDP+VP16</t>
    <phoneticPr fontId="2" type="noConversion"/>
  </si>
  <si>
    <t>CDDP: cispltin; VP16: etoposide; CPA: cyclophosphamide</t>
    <phoneticPr fontId="2" type="noConversion"/>
  </si>
  <si>
    <t>carboplatin plus etoposide</t>
    <phoneticPr fontId="2" type="noConversion"/>
  </si>
  <si>
    <t>CSF cytology (-), spinal cord dissemination (-)</t>
    <phoneticPr fontId="2" type="noConversion"/>
  </si>
  <si>
    <t>(vincristine, cyclophophamide, cisplatin)</t>
    <phoneticPr fontId="2" type="noConversion"/>
  </si>
  <si>
    <t>BCOR exon 15 ITD by BCOR PCR assay</t>
    <phoneticPr fontId="2" type="noConversion"/>
  </si>
  <si>
    <t>targeted PCR</t>
    <phoneticPr fontId="2" type="noConversion"/>
  </si>
  <si>
    <t>MB/PNET</t>
    <phoneticPr fontId="2" type="noConversion"/>
  </si>
  <si>
    <t>HGG I version</t>
    <phoneticPr fontId="2" type="noConversion"/>
  </si>
  <si>
    <t xml:space="preserve">temozolamide </t>
    <phoneticPr fontId="2" type="noConversion"/>
  </si>
  <si>
    <t>cerebellar and spinal metastasis</t>
    <phoneticPr fontId="2" type="noConversion"/>
  </si>
  <si>
    <t>Sanger sequencing</t>
    <phoneticPr fontId="2" type="noConversion"/>
  </si>
  <si>
    <t>29 (88bp)</t>
    <phoneticPr fontId="2" type="noConversion"/>
  </si>
  <si>
    <t>29 (89 bp)</t>
    <phoneticPr fontId="2" type="noConversion"/>
  </si>
  <si>
    <t>29 (87 bp)</t>
    <phoneticPr fontId="2" type="noConversion"/>
  </si>
  <si>
    <t>9 and 31 (24+95 bp)</t>
    <phoneticPr fontId="2" type="noConversion"/>
  </si>
  <si>
    <t>temozolomide</t>
    <phoneticPr fontId="2" type="noConversion"/>
  </si>
  <si>
    <t>cisplatin
and vincristine</t>
    <phoneticPr fontId="2" type="noConversion"/>
  </si>
  <si>
    <t>irinotecan, temozolomide,
and itraconazole</t>
    <phoneticPr fontId="2" type="noConversion"/>
  </si>
  <si>
    <t>vincristine,
cisplatin, cyclophosphamide, and etoposide and the use of
intrathecal chemotherapy by methotrexate and topotecan</t>
    <phoneticPr fontId="2" type="noConversion"/>
  </si>
  <si>
    <t>large well-circumscribed, 5 cm-sized, 
intra-axial peripheral masses, hemorrhagic focus and showed a heterogeneous enhancement</t>
    <phoneticPr fontId="2" type="noConversion"/>
  </si>
  <si>
    <t>5.7 cm mass</t>
    <phoneticPr fontId="2" type="noConversion"/>
  </si>
  <si>
    <t xml:space="preserve">NA </t>
    <phoneticPr fontId="2" type="noConversion"/>
  </si>
  <si>
    <t>PNET</t>
    <phoneticPr fontId="0" type="noConversion"/>
  </si>
  <si>
    <t>Ependymoma, grade II</t>
    <phoneticPr fontId="0" type="noConversion"/>
  </si>
  <si>
    <t>Anaplastic ependymoma, grade III</t>
  </si>
  <si>
    <t>HGNET-BCOR</t>
    <phoneticPr fontId="0" type="noConversion"/>
  </si>
  <si>
    <t>Glioneuronal tumour</t>
    <phoneticPr fontId="0" type="noConversion"/>
  </si>
  <si>
    <t>Embryonal tumour</t>
    <phoneticPr fontId="0" type="noConversion"/>
  </si>
  <si>
    <t>ICP</t>
    <phoneticPr fontId="0" type="noConversion"/>
  </si>
  <si>
    <t>ICP, ataxia</t>
    <phoneticPr fontId="0" type="noConversion"/>
  </si>
  <si>
    <t>Seizures</t>
    <phoneticPr fontId="0" type="noConversion"/>
  </si>
  <si>
    <t>Hemiparesia</t>
  </si>
  <si>
    <t>Ataxia, torticollis</t>
    <phoneticPr fontId="0" type="noConversion"/>
  </si>
  <si>
    <t>82 x 94 x 68</t>
  </si>
  <si>
    <t>61 x 81 x 69</t>
  </si>
  <si>
    <t>40 x 47 x 50</t>
  </si>
  <si>
    <t>41 x 52 x 39</t>
  </si>
  <si>
    <t>71 x 88 x 66</t>
  </si>
  <si>
    <t>55 x 39 x 42</t>
  </si>
  <si>
    <t>39 x 37 x 33</t>
    <phoneticPr fontId="0" type="noConversion"/>
  </si>
  <si>
    <t>49 x 38 x 34</t>
  </si>
  <si>
    <t>n/a</t>
  </si>
  <si>
    <t>63 x 48 x 46</t>
  </si>
  <si>
    <t>VP16, Carbo, Melph HD, Cis HD (SFOP PNET-HR)</t>
    <phoneticPr fontId="2" type="noConversion"/>
  </si>
  <si>
    <t>CT,RT</t>
    <phoneticPr fontId="2" type="noConversion"/>
  </si>
  <si>
    <t>Carbo/Cis, Procarb, VP16, VCR, Cyclo (BB SFOP)</t>
    <phoneticPr fontId="2" type="noConversion"/>
  </si>
  <si>
    <t>RT,CT</t>
    <phoneticPr fontId="2" type="noConversion"/>
  </si>
  <si>
    <t>Irino, Itraco, Temodal</t>
    <phoneticPr fontId="2" type="noConversion"/>
  </si>
  <si>
    <t>oral VP16</t>
  </si>
  <si>
    <t xml:space="preserve"> VP16, Carbo, Thio HD x2, Temodal (SFOP PNET-HR+5)</t>
    <phoneticPr fontId="2" type="noConversion"/>
  </si>
  <si>
    <t xml:space="preserve">Carbo/Cis, Procarb, VP16 (BB SFOP)  </t>
    <phoneticPr fontId="2" type="noConversion"/>
  </si>
  <si>
    <t xml:space="preserve">VP16, Carbo, Thio HD x2, Temodal (SFOP PNET HR+5)  </t>
    <phoneticPr fontId="2" type="noConversion"/>
  </si>
  <si>
    <t>Cerebellum</t>
    <phoneticPr fontId="2" type="noConversion"/>
  </si>
  <si>
    <t>Post.fossa</t>
    <phoneticPr fontId="2" type="noConversion"/>
  </si>
  <si>
    <t>frontal</t>
    <phoneticPr fontId="2" type="noConversion"/>
  </si>
  <si>
    <t>parietal</t>
    <phoneticPr fontId="2" type="noConversion"/>
  </si>
  <si>
    <t>temporal</t>
    <phoneticPr fontId="2" type="noConversion"/>
  </si>
  <si>
    <t>temporoparietal</t>
    <phoneticPr fontId="2" type="noConversion"/>
  </si>
  <si>
    <t>parietooccipital</t>
    <phoneticPr fontId="2" type="noConversion"/>
  </si>
  <si>
    <t>frontoparietal</t>
    <phoneticPr fontId="2" type="noConversion"/>
  </si>
  <si>
    <t>Frontoparietotemporal</t>
    <phoneticPr fontId="2" type="noConversion"/>
  </si>
  <si>
    <t>ventricle</t>
    <phoneticPr fontId="2" type="noConversion"/>
  </si>
  <si>
    <t>brainstem</t>
    <phoneticPr fontId="2" type="noConversion"/>
  </si>
  <si>
    <t>basal ganglia</t>
    <phoneticPr fontId="2" type="noConversion"/>
  </si>
  <si>
    <t>CPA</t>
    <phoneticPr fontId="2" type="noConversion"/>
  </si>
  <si>
    <t>Multiple</t>
    <phoneticPr fontId="2" type="noConversion"/>
  </si>
  <si>
    <t>Single</t>
    <phoneticPr fontId="2" type="noConversion"/>
  </si>
  <si>
    <t>BCOR IHC</t>
    <phoneticPr fontId="2" type="noConversion"/>
  </si>
  <si>
    <t>1 (Barets)</t>
    <phoneticPr fontId="2" type="noConversion"/>
  </si>
  <si>
    <t>+,diffuse,mod to strong</t>
    <phoneticPr fontId="2" type="noConversion"/>
  </si>
  <si>
    <t>+, diffusee, weak</t>
    <phoneticPr fontId="2" type="noConversion"/>
  </si>
  <si>
    <t>wk to mod or focal</t>
    <phoneticPr fontId="2" type="noConversion"/>
  </si>
  <si>
    <t>positivity</t>
    <phoneticPr fontId="2" type="noConversion"/>
  </si>
  <si>
    <t>44/50=88%</t>
    <phoneticPr fontId="2" type="noConversion"/>
  </si>
  <si>
    <t>49/50=98%</t>
    <phoneticPr fontId="2" type="noConversion"/>
  </si>
  <si>
    <t>Kirkman, 2018</t>
    <phoneticPr fontId="2" type="noConversion"/>
  </si>
  <si>
    <t>n.a.</t>
    <phoneticPr fontId="2" type="noConversion"/>
  </si>
  <si>
    <t>Positivity</t>
    <phoneticPr fontId="2" type="noConversion"/>
  </si>
  <si>
    <t>12/20=60%</t>
    <phoneticPr fontId="2" type="noConversion"/>
  </si>
  <si>
    <t>No ITD, No fusion
Dx. Pineoblastoma</t>
    <phoneticPr fontId="2" type="noConversion"/>
  </si>
  <si>
    <t>7cm sized well-defined mixed solid and cystic heterogeneosly enhancing mass in 4th ventricle, hemorrhage and calcification</t>
    <phoneticPr fontId="2" type="noConversion"/>
  </si>
  <si>
    <t>11/14 cases: beta catenin (+)</t>
    <phoneticPr fontId="2" type="noConversion"/>
  </si>
  <si>
    <t>Unclassified
malignant
neuroepithelial tumor</t>
    <phoneticPr fontId="2" type="noConversion"/>
  </si>
  <si>
    <t>oral etoposide</t>
  </si>
  <si>
    <t xml:space="preserve">	IT‐methotrexate → IT‐methotrexate, IT‐topotecan, high‐dose</t>
  </si>
  <si>
    <t>etoposide and carboplatinplatin</t>
  </si>
  <si>
    <t xml:space="preserve">etoposide, carboplatin, Thio HD x2, Temodal (SFOP PNET HR+5)  </t>
  </si>
  <si>
    <t>carboplatinplatin plus etoposide</t>
  </si>
  <si>
    <t>4 cycles
of chemotherapy with vincristine, cisplatinplatin and CCNU
according to the HIT-Med protocol</t>
  </si>
  <si>
    <t>Multiagents including cisplatinplatin, cyclophosphamide, etoposide</t>
  </si>
  <si>
    <t xml:space="preserve">	cisplatinplatin+etoposide</t>
  </si>
  <si>
    <t>etoposide, carboplatin, melphalan HD, cisplatin HD (SFOP PNET-HR)</t>
  </si>
  <si>
    <t>carboplatin/cisplatin, Procarb, etoposide, VCR, Cyclo (BB SFOP)</t>
  </si>
  <si>
    <t xml:space="preserve">carboplatin/cisplatin, Procarb, etoposide (BB SFOP)  </t>
  </si>
  <si>
    <t>vincristine, cyclophophamide, cisplatinplatin</t>
  </si>
  <si>
    <t>cisplatinplatin
and vincristine</t>
  </si>
  <si>
    <t>etoposide, carboplatin, Thio HD x2, Temodal (SFOP PNET-HR+5)</t>
    <phoneticPr fontId="2" type="noConversion"/>
  </si>
  <si>
    <t>vincristine,
cisplatinplatin, cyclophosphamide, and etoposide and the use of
IT chemotherapy by methotrexate and topotecan</t>
    <phoneticPr fontId="2" type="noConversion"/>
  </si>
  <si>
    <t>cisplatinplatin+etoposide+cyclophosphamide →bevacizumab</t>
    <phoneticPr fontId="2" type="noConversion"/>
  </si>
  <si>
    <t>cisplatinplatin, Cyclophosphamide, vincristine (KSPNO-M051 (Medulloblastoma, Average Risk Regimen))</t>
    <phoneticPr fontId="2" type="noConversion"/>
  </si>
  <si>
    <t xml:space="preserve">Our institutional case </t>
    <phoneticPr fontId="2" type="noConversion"/>
  </si>
  <si>
    <t>Serial no.</t>
    <phoneticPr fontId="2" type="noConversion"/>
  </si>
  <si>
    <t>Tumor location</t>
    <phoneticPr fontId="2" type="noConversion"/>
  </si>
  <si>
    <t>Sex</t>
    <phoneticPr fontId="2" type="noConversion"/>
  </si>
  <si>
    <t>Mutation sequence</t>
    <phoneticPr fontId="2" type="noConversion"/>
  </si>
  <si>
    <t>sharp demarcated, microcystic formation composed of stellate cells in a myxoid and edematous background, Rosette‐like formation, stellate‐shaped with scant cytoplasmicplasm, fibrillary processes and monotonous round to oval nuclei containing fine chromatin and indistinct to small nucleoli, palisading necrosis</t>
  </si>
  <si>
    <t>compact growth of stellate tumor cells with delicate branching vessels demonstrating a chicken‐wire appearance, perivascular pseudorosette,  microcystic formation composed of stellate cells in a myxoid and edematous background, stellate‐shaped with scant cytoplasmicplasm, fibrillary processes and monotonous round to oval nuclei containing fine chromatin and indistinct to small nucleoli, palisading necrosis</t>
  </si>
  <si>
    <t>compact growth of stellate tumor cells with delicate branching vessels demonstrating a chicken‐wire appearance, microcystic formation composed of stellate cells in a myxoid and edematous background, Rosette‐like formation,  A haemangiopericytoplasmicma‐like stag‐horn vascular pattern, stellate‐shaped with scant cytoplasmicplasm, fibrillary processes and monotonous round to oval nuclei containing fine chromatin and indistinct to small nucleoli</t>
  </si>
  <si>
    <t>compact growth of stellate tumor cells with delicate branching vessels demonstrating a chicken‐wire appearance, microcystic formation composed of stellate cells in a myxoid and edematous background, . Rosette‐like formation, stellate‐shaped with scant cytoplasmicplasm, fibrillary processes and monotonous round to oval nuclei containing fine chromatin and indistinct to small nucleoli, palisading necrosis</t>
  </si>
  <si>
    <t>solid growth of spindle‐shaped cells in bundles with the same vascular pattern,stellate‐shaped with scant cytoplasmicplasm, fibrillary processes and monotonous round to oval nuclei containing fine chromatin and indistinct to small nucleoli, focal perivascular rosette</t>
  </si>
  <si>
    <t>microcystic formation composed of stellate cells in a myxoid and edematous background,stellate‐shaped with scant cytoplasmicplasm, fibrillary processes and monotonous round to oval nuclei containing fine chromatin and indistinct to small nucleoli</t>
  </si>
  <si>
    <t>pilocytic
astrocytoplasmicma, WHO grade I.</t>
  </si>
  <si>
    <t>CSF cytoplasmiclogy (-)
suboccipital midline incisplatinion</t>
  </si>
  <si>
    <t>compact and highly cellular with rather uniform cells displaying round to ovoid nuclei with fine chromatin structure and a scant, slightly eosinophilic cytoplasmicplasm, focal perivascular tumor cell arrangement, frequent mitosis, necrosis</t>
  </si>
  <si>
    <t>high-grade malignant neoplasm composed of cells with pleomorphic atypical nuclei, with occasional indistinct nucleoli and scant eosinophilic or clear cytoplasmicplasm. Mitoses were frequent, and necrosis was present. The vessels were abundant, but delicate, and without endothelial proliferation. There was a sense of occasional partial pseudorosettes, but they were not well-formed, as seen in ependymomas</t>
  </si>
  <si>
    <t>compact spindle growth to oval cells with branching capillaries, which partly showed microcystic formation, Perivascular pseudorosettes with an anuclear fibrillary zone, sharp demarcation, nuclear atypia, clear eosinophilic cytoplasmicplasm, mitosis (6-10/10 HPFs), MIB1 (28%)</t>
  </si>
  <si>
    <t>CSF cytoplasmiclogy (-), spinal cord dissemination (-)</t>
  </si>
  <si>
    <t>oval
nuclei with cytoplasmic processes, forming
a microcystic network</t>
  </si>
  <si>
    <t xml:space="preserve">	Anaplastic Oligodendroglioma</t>
  </si>
  <si>
    <t>GBM</t>
    <phoneticPr fontId="2" type="noConversion"/>
  </si>
  <si>
    <t>GFAP (-)
Olig2 (+, focal)
NeuN (+, focal)
NF (-)
EMA (-)</t>
    <phoneticPr fontId="2" type="noConversion"/>
  </si>
  <si>
    <t>Synaptophysin (-)
Olig2 (+, focal)</t>
  </si>
  <si>
    <t>GFAP (-)
Olig2 (-)
NF (-)
NeuN (-)
H3K27me3 (+)
SATB2 (+)</t>
    <phoneticPr fontId="2" type="noConversion"/>
  </si>
  <si>
    <t xml:space="preserve">GFAP (+, focal)
Olig2 (+)
S100 (+)
EMA (+, scattered)
IDH1 132H (-) </t>
    <phoneticPr fontId="2" type="noConversion"/>
  </si>
  <si>
    <t>CD56 (+)
Vimentin (+)
GFAP (-)
EMA (-)
Olig2 (-)
S100 (-)
ATRX (+)
INI1 (+)
H3K27me3 (+)</t>
  </si>
  <si>
    <t>CD56 (+) 
Vimentin (+) 
EGFR (+, focal) 
GFAP (-) 
EMA (-) 
Olig2 (-) 
S100 (-) 
ATRX (+) 
INI1 (+) 
H3K27me3 (+)</t>
  </si>
  <si>
    <t>CD56 (+) 
Vimentin (+) 
EGFR (+, focal)
GFAP (-) 
EMA (-) 
Olig2 (-) 
S100 (-)
ATRX (+) 
INI1 (+) 
H3K27me3 (+)</t>
  </si>
  <si>
    <t>Vimentin (+)
GFAP (+, focal)
Olig2 (+, weak to strong)
S100 (+, focal)
Synaptophysin (+, focal)
NFP (+) 
EMA (-)</t>
  </si>
  <si>
    <t>Vimentin (+)
GFAP (+, focal) 
Olig2 (+, weak to mod)
S100 (+, focal)
Synaptophysin (-) 
NFP (+, weak) 
EMA (-)</t>
  </si>
  <si>
    <t>Vimentin (+)
GFAP (+, focal)
Olig2 (+, weak to strong)
S100 (+, focal)
Synaptophysin (+, focal, weak)
NFP (-)
EMA (-)</t>
  </si>
  <si>
    <t>Vimentin (+)
GFAP (+, focal)
Olig2 (+, weak to strong)
S100 (+, focal)
Synaptophysin (+, focal, weak)
NFP (+, focal)
EMA (-)</t>
  </si>
  <si>
    <t>Olig (+, focal)
NeuN (+, focal)
Synaptophysin (-)
NF (-)</t>
  </si>
  <si>
    <t>GFAP (-)
Olig (-)
NeuN (+, focal)
Synaptophysin (-)
NF (+, focal)
EMA (+, granular, cytoplasmic)</t>
  </si>
  <si>
    <t>Vimentin (+)
GFAP (+, patchy)
Olig2 (+, patchy)
S100 (+, patchy)
Synaptophysin (-)
H3K27M (-)
VE1 (-)
CK (-)
NeuN (-)
INI1 (+)
EMA (+, focal, paranuclear dot)
SATB2 (+)</t>
  </si>
  <si>
    <t>GFAP (+, focal)
Olig2 (+, focal)
EMA (-)
NF (+)
Synaptophysin (-)
NeuN (+)
Vimentin (+)
CD56 (+)
H3K27me3 (+)
SATB2 (+)</t>
  </si>
  <si>
    <t>GFAP (-)
Olig2 (-)
EMA (-)
NF (+)
Synaptophysin (-)
NeuN (+)
Vimentin (+)
CD56 (+)
H3K27me3 (+)
SATB2 (+)</t>
  </si>
  <si>
    <t>GFAP (+, diffuse)
 Olig2 (+, focal)
 EMA (-)
 NF (+)
 Synaptophysin (-)
 NeuN (+)
 Vimentin (+)
 CD56 (+)
 H3K27me3 (+)
 SATB2 (+)</t>
  </si>
  <si>
    <t>GFAP (+, focal)
Olig2 (-)
EMA (-)
NF (+)
Synaptophysin (-)
NeuN (+)
Vimentin (+)
CD56 (+)
H3K27me3 (+)
SATB2 (+)</t>
  </si>
  <si>
    <t>GFAP (+, focal)
Olig2 (+, diffuse)
EMA (-)
NF (+)
Synaptophysin (-)
NeuN (+)
Vimentin (+)
CD56 (+)
H3K27me3 (+)
SATB2 (+)</t>
  </si>
  <si>
    <t>GFAP (+, focal)
Olig2 (+, focal)
EMA (-)
NF (-)
Synaptophysin (-)
NeuN (+)
Vimentin (+)
CD56 (+)
H3K27me3 (+)
SATB2 (+)</t>
  </si>
  <si>
    <t>GFAP (-)
Olig2 (+, focal)
EMA (-)
NF (-)
Synaptophysin (-)
NeuN (+)
Vimentin (+)
CD56 (+)
H3K27me3 (+)
SATB2 (+)</t>
  </si>
  <si>
    <t>GFAP (-)
Olig2 (+, weak, focal)
S100 (+, weak, focal)
SOX10 (+, weak, focal)
CD56 (+)
CD99 (+)
Vimentin (+)
Synaptophysin (+, weak, focal)
NeuN (-)
INI1 (+)
CD34 (-)
Ki-67 (+, 25%)</t>
  </si>
  <si>
    <t>GFAP (+, weak, focal)
Olig2 (+, weak, focal)
S100 (+, weak, focal)
SOX10 (-)
CD56 (+)
CD99 (+)
Vimentin (+)
Synaptophysin (+, weak, focal)
NeuN (+, weak, focal)
INI1 (+)
CD34 (-)
Ki-67 (+, 20%)</t>
  </si>
  <si>
    <t>GFAP (-)
Olig2 (+)
S100 (+)
SOX10 (+, weak, focal)
CD56 (+)
CD99 (+)
Vimentin (+)
Synaptophysin (+, weak, focal)
NeuN (+, weak, focal)
INI1 (+)
CD34 (-)
Ki-67 (+, 30%)</t>
  </si>
  <si>
    <t>GFAP (+, weak, focal)
Olig2 (+, weak, focal)
S100 (+, weak, focal)
SOX10 (+, weak, focal)
CD56 (+)
CD99 (+)
Vimentin (+)
Synaptophysin (+, weak, focal)
NeuN (+, weak, focal)
INI1 (+)
CD34 (-)
Ki-67 (+, 45%)</t>
  </si>
  <si>
    <t>fine fibrillary processes as usually
recorded in ependymomas were lacking. The nuclei were ovoid with fine nuclear chromatin, and mitotic figures, necrosis, microvascular proliferation (-)</t>
  </si>
  <si>
    <t>fine fibrillary processes as usually
recorded in ependymomas were lacking. The nuclei were ovoid with fine nuclear chromatin, and mitotic figures, Microcystic
changes, microvascular proliferation (+)</t>
  </si>
  <si>
    <t>fine fibrillary processes as usually
recorded in ependymomas were lacking. The nuclei were ovoid with fine nuclear chromatin, and mitotic figures, necrosis, microvascular proliferation (+)</t>
  </si>
  <si>
    <t>mostly solid, perivascular pseudorosettes, palisading necrosis, microvascular proliferation (-)</t>
  </si>
  <si>
    <t>solid, perivascular pseudorosette, Homer Write-like rosettes, collagenous stroma, palisading necrosis, microvascular proliferation (-)</t>
  </si>
  <si>
    <t>solid, perivascular pseudorosette, palisading necrosis, microvascular proliferation (-)</t>
  </si>
  <si>
    <t>solid, perivascular pseudorosette, Homer Write-like rosettes, myxoid/microcystic areas, palisading necrosis, microvascular proliferation (-)</t>
  </si>
  <si>
    <t>mostly solid, perivascular pseudorosettes, myxoid/microcystic areas, palisading necrosis, microvascular proliferation (-)</t>
  </si>
  <si>
    <t>solid, perivascular pseudorosettes, collagenous stroma, myxoid/microcystic areas, palisading necrosis, microvascular proliferation (-)</t>
  </si>
  <si>
    <t>solid, perivascular pseudorosette, non-palisading necrosis, microvascular proliferation (-)</t>
  </si>
  <si>
    <t>solid and infiltrative, perivascular pseudorosettes, Homer Write-like rosettes, myxoid/microcystic areas, palisading necrosis, microvascular proliferation (-)</t>
  </si>
  <si>
    <t>solid and infiltrative, perivascular pseudorosettes, Homer Write-like rosettes,  palisading necrosis, microvascular proliferation (-)</t>
  </si>
  <si>
    <t>Embryonal-like cytoplasmiclogical features with a predominance of densely-packed, small, round, hyperchromatic cells with brisk mitotic activity, small vessels surrounded by perivascular eosinophilic, occasionally microcystic zones, microvascular proliferation (-), completely different papillary structure with uniform, small cells silimar to neurocytes arrnaged around eosinophilic acellular cores</t>
  </si>
  <si>
    <t>solid, highly cellular, mostly monomorphic growth pattern, rich, thin-walled capillary network, ovoid or oval nuclei with fine chromatin and scant eosinophilic cytoplasmicplasm with delicate fibrillary processes, microvascular proliferation (-)</t>
  </si>
  <si>
    <t>uniform cells with round nuclei and perinuclear halo, chicken-wire pattern of vessels, numerous persistent neurons with perinuclear satelitosis and microcalcifications, microvascular proliferation (-)</t>
  </si>
  <si>
    <t>well- demarcated, which have a clear border with adjacent brain
parenchyma and an extensively microcystic background,round to oval nuclei containing delicate chromatin and indistinct to small nucleoli and eosinophilic or
clear cytoplasmicplasm, which exhibited glial cell morphology, tumor cells arranged around
blood vessels with an intervening anuclear zone, formed ependymomalike
perivascular pseudorosettes, Palisading necrosis, microvascular proliferation (-), obvious mitosis</t>
  </si>
  <si>
    <t>well- demarcated, which have a clear border with adjacent brain
parenchyma and an extensively microcystic background,round to oval nuclei containing delicate chromatin and indistinct to small nucleoli and eosinophilic or
clear cytoplasmicplasm, which exhibited glial cell morphology, tumor cells arranged around
blood vessels with an intervening anuclear zone, formed ependymomalike
perivascular pseudorosettes, Homer Wright-like rosettes with tumor cells rosetted around central areas of eosinophilic fibrillar, Palisading necrosis, microvascular proliferation (+), obvious mitosis</t>
  </si>
  <si>
    <t>solid growth pattern characterized by branching vessels, densely cellular, comprising spindle or oval cells with mildly eosinophilic or clear cytoplasmicplasm, welldefined border, glioma-like fibrillary pattern, rounded to oval nuclei with fine chromatin and indistinct small nucleoli, prominent mitosis, resembling a chicken-wire pattern, microvascular proliferation (-), Ependymoma-like perivascular pseudorosettes, varying degree of microcystic structures with myxoid substance, foca aemangiopericytoplasmicma-like staghorn vessel pattern, palisading necrosis</t>
  </si>
  <si>
    <t>solid growth pattern characterized by branching vessels, densely cellular, comprising spindle or oval cells with mildly eosinophilic or clear cytoplasmicplasm, welldefined border, glioma-like fibrillary pattern, rounded to oval nuclei with fine chromatin and indistinct small nucleoli, prominent mitosis, resembling a chicken-wire pattern, microvascular proliferation (-), Ependymoma-like perivascular pseudorosettes, varying degree of microcystic structures with myxoid substance</t>
  </si>
  <si>
    <t>solid growth pattern characterized by branching vessels, densely cellular, comprising spindle or oval cells with mildly eosinophilic or clear cytoplasmicplasm, welldefined border, glioma-like fibrillary pattern, rounded to oval nuclei with fine chromatin and indistinct small nucleoli, prominent mitosis, resembling a chicken-wire pattern, microvascular proliferation (-), Ependymoma-like perivascular pseudorosettes, varying degree of microcystic structures with myxoid substance, extensive necrosis, palisading necrosis</t>
  </si>
  <si>
    <t>solid growth pattern characterized by branching vessels, densely cellular, comprising spindle or oval cells with mildly eosinophilic or clear cytoplasmicplasm, welldefined
border, glioma-like fibrillary pattern, rounded to oval nuclei with fine chromatin and indistinct small nucleoli, prominent mitosis, resembling a chicken-wire pattern, microvascular proliferation (-), Ependymoma-like perivascular pseudorosettes, varying degree of microcystic structures with myxoid substance, palisading necrosis</t>
  </si>
  <si>
    <t>Size: 82 x 94 x 68</t>
    <phoneticPr fontId="2" type="noConversion"/>
  </si>
  <si>
    <t>Size: 61 x 81 x 69</t>
    <phoneticPr fontId="2" type="noConversion"/>
  </si>
  <si>
    <t>Size: 40 x 47 x 50</t>
    <phoneticPr fontId="2" type="noConversion"/>
  </si>
  <si>
    <t>Size: 41 x 52 x 39</t>
    <phoneticPr fontId="2" type="noConversion"/>
  </si>
  <si>
    <t>Size: 71 x 88 x 66</t>
    <phoneticPr fontId="2" type="noConversion"/>
  </si>
  <si>
    <t>Size: 55 x 39 x 42</t>
    <phoneticPr fontId="2" type="noConversion"/>
  </si>
  <si>
    <t>Size: 39 x 37 x 33</t>
    <phoneticPr fontId="0" type="noConversion"/>
  </si>
  <si>
    <t>Size: 49 x 38 x 34</t>
    <phoneticPr fontId="2" type="noConversion"/>
  </si>
  <si>
    <t>Size: 63 x 48 x 46</t>
    <phoneticPr fontId="2" type="noConversion"/>
  </si>
  <si>
    <t>beta catenin (+, cytoplasmic)</t>
    <phoneticPr fontId="2" type="noConversion"/>
  </si>
  <si>
    <t>EMA (-)
GFAP (-)
Olig2 (+)
NeuN (+)
INI1 (+)
CD56 (+)
Synaptophysin (-)
NF (-)
S100 (-)
Chromogranin A (-)
IDHR132H (-)
Ki-67 (38%)</t>
  </si>
  <si>
    <t>GFAP (-)
Synaptophysin (-)
NF (+, focal)
P53 (+, 5%)
Ki-67 (+, 20%)</t>
  </si>
  <si>
    <t>GFAP (-)
Olig2 (+,  focal)
NeuN (+, focal)
Synaptophysin (-)
NF (+, focal)
EMA (+, granular, cytoplasmic)
P53 (+, 30%)</t>
  </si>
  <si>
    <t>GFAP (+, focal)
NeuN (+)
Synaptophysin (-)
NF (-)
EMA (-)
P53 (+, 10%)
Ki-67 (+, 15%)</t>
  </si>
  <si>
    <t>GFAP (+, focal)
Olig (+, focal)
NeuN (+, focal)
Synaptophysin (-)
NF (+,very focal)
EMA (+, granular, cytoplasmic)
P53 (+,90%)
Ki-67 (+, 60%)</t>
  </si>
  <si>
    <t>GFAP (-)
Olig (+, scattered)
Syn (-)
NeuN (+)
EMA (-)
H3K27M (-)
INI1 (+)
BRG1 (+)
H3K27me3 (+)
ATRX (+)
P53 (+, 5%)
Ki-67 (60%)</t>
  </si>
  <si>
    <t>Olig (+, focal)
GFAP (+, very focal)
Synaptophysin (+, very focal)
INI1 (+)
BRG1 (+)
Vimentin (+)
panCK (-)
EMA (-)
Ki-67 (+, 30-40%)</t>
    <phoneticPr fontId="2" type="noConversion"/>
  </si>
  <si>
    <t>Vimentin (+)
EGFR (+)
NCAM (+)
Olig (+, focal)
CD99 (+, weak, cytoplasmic)
Ki-67 (40%)
GFAP (-)
S100 (-)
NF (-)
Synaptophysin (-)
NeuN (-)
EMA (-)
P53 (+, 10%)
ATRX (+)
INI1/SMARCB1 (+)
H3 K27M (+)
VE1 (-)
beta-catenin (+, strong, cytoplasmic)</t>
    <phoneticPr fontId="2" type="noConversion"/>
  </si>
  <si>
    <t>primitive neuroectodermal tumor with WNT-like subtype</t>
    <phoneticPr fontId="2" type="noConversion"/>
  </si>
  <si>
    <t>GFAP (-)
Olig2 (+, focal)
NeuN (+)
Synaptophysin (-)
EMA (-)
P53 (+, 15%)
Ki-67 (+, 20%)</t>
    <phoneticPr fontId="2" type="noConversion"/>
  </si>
  <si>
    <t>GFAP (-)
Olig2 (+, focal)
NeuN (-)
Synaptophysin (-)
NF (+, focal)
EMA (+, granular, cytoplasmic)
Ki-67 (+, 40%)</t>
    <phoneticPr fontId="2" type="noConversion"/>
  </si>
  <si>
    <t>GFAP (-)
NeuN (+, focal)
Synaptophysin (-)
NF (+, very focal)
EMA (-) 
P53 (+, 10%)
Ki-67 (+, 60%)</t>
    <phoneticPr fontId="2" type="noConversion"/>
  </si>
  <si>
    <t>EMA (+, focal, weak)
GFAP (+, weak)
P53 (+, very focal)
Ki-67 (+, 60%)
IDH1 R132H (-)
ATRX (+, intact)
S-100 (-)
CK (+)
CK7 (-)
CK20 (-)
H3.3 K27M (+/-)
H3 K27me3 (negative, loss of expression)
Synaptophysin (+, focal)
beta catenin (+, weak, cytoplasmic)</t>
    <phoneticPr fontId="2" type="noConversion"/>
  </si>
  <si>
    <t>Vimentin (+)
GFAP (+, focal)
Olig2 (+, weak to strong)
S100 (+, focal, weak)
Synaptophysin (+, focal)
NFP (+, focal, weak)
EMA (-)</t>
    <phoneticPr fontId="2" type="noConversion"/>
  </si>
  <si>
    <t>NeuN(+)
GFAP (-)
Synaptophysin (-)
S100 (+, focal)</t>
    <phoneticPr fontId="2" type="noConversion"/>
  </si>
  <si>
    <t>Spread</t>
    <phoneticPr fontId="2" type="noConversion"/>
  </si>
  <si>
    <t>Mutation type</t>
    <phoneticPr fontId="2" type="noConversion"/>
  </si>
  <si>
    <t>Age (yr)</t>
    <phoneticPr fontId="2" type="noConversion"/>
  </si>
  <si>
    <t>well-demarcated, which have a clear border with adjacent brain
parenchyma and an extensively microcystic background,round to oval nuclei containing
delicate chromatin and indistinct to small nucleoli and eosinophilic or
clear cytoplasm, which exhibited glial cell morphology, tumor cells arranged around
blood vessels with an intervening anuclear zone, formed ependymomalike
perivascular pseudorosettes, Palisading necrosis, MVP (-), obvious mitosis</t>
    <phoneticPr fontId="2" type="noConversion"/>
  </si>
  <si>
    <t>well-demarcated, which have a clear border with adjacent brain
parenchyma and an extensively microcystic background,round to oval nuclei containing
delicate chromatin and indistinct to small nucleoli and eosinophilic or
clear cytoplasm, which exhibited glial cell morphology, tumor cells arranged around
blood vessels with an intervening anuclear zone, formed ependymomalike
perivascular pseudorosettes, Homer Wright-like
rosettes with tumor cells rosetted around central areas of eosinophilic
fibrillar, Palisading necrosis, MVP (+), obvious mitosis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</si>
</sst>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맑은 고딕"/>
      <family val="2"/>
      <scheme val="minor"/>
    </font>
    <font>
      <sz val="11"/>
      <color theme="1"/>
      <name val="맑은 고딕"/>
      <family val="2"/>
      <charset val="129"/>
      <scheme val="minor"/>
    </font>
    <font>
      <sz val="8"/>
      <name val="맑은 고딕"/>
      <family val="3"/>
      <charset val="129"/>
      <scheme val="minor"/>
    </font>
    <font>
      <sz val="10"/>
      <color theme="1"/>
      <name val="맑은 고딕"/>
      <family val="3"/>
      <charset val="129"/>
      <scheme val="minor"/>
    </font>
    <font>
      <sz val="11"/>
      <color theme="1"/>
      <name val="맑은 고딕"/>
      <family val="3"/>
      <charset val="129"/>
      <scheme val="minor"/>
    </font>
    <font>
      <b/>
      <sz val="10"/>
      <color theme="1"/>
      <name val="맑은 고딕"/>
      <family val="3"/>
      <charset val="129"/>
      <scheme val="minor"/>
    </font>
    <font>
      <sz val="10"/>
      <color rgb="FF1B1B1B"/>
      <name val="맑은 고딕"/>
      <family val="3"/>
      <charset val="129"/>
      <scheme val="minor"/>
    </font>
    <font>
      <sz val="10"/>
      <name val="맑은 고딕"/>
      <family val="3"/>
      <charset val="129"/>
      <scheme val="minor"/>
    </font>
    <font>
      <sz val="10"/>
      <color theme="1"/>
      <name val="맑은 고딕"/>
      <family val="2"/>
      <charset val="1"/>
      <scheme val="minor"/>
    </font>
    <font>
      <sz val="10"/>
      <color theme="1"/>
      <name val="맑은 고딕"/>
      <family val="1"/>
      <charset val="1"/>
      <scheme val="minor"/>
    </font>
    <font>
      <sz val="11"/>
      <name val="맑은 고딕"/>
      <family val="3"/>
      <charset val="129"/>
      <scheme val="minor"/>
    </font>
    <font>
      <sz val="12"/>
      <color theme="1"/>
      <name val="맑은 고딕"/>
      <family val="2"/>
      <scheme val="minor"/>
    </font>
    <font>
      <sz val="9"/>
      <color theme="1"/>
      <name val="맑은 고딕"/>
      <family val="3"/>
      <charset val="129"/>
      <scheme val="minor"/>
    </font>
    <font>
      <b/>
      <sz val="9"/>
      <color theme="1"/>
      <name val="맑은 고딕"/>
      <family val="3"/>
      <charset val="129"/>
      <scheme val="minor"/>
    </font>
    <font>
      <sz val="9"/>
      <name val="맑은 고딕"/>
      <family val="3"/>
      <charset val="129"/>
      <scheme val="minor"/>
    </font>
    <font>
      <sz val="9"/>
      <color rgb="FF212121"/>
      <name val="맑은 고딕"/>
      <family val="3"/>
      <charset val="129"/>
      <scheme val="minor"/>
    </font>
    <font>
      <sz val="10"/>
      <color theme="1"/>
      <name val="맑은 고딕"/>
      <family val="2"/>
      <scheme val="minor"/>
    </font>
    <font>
      <sz val="9"/>
      <color theme="1"/>
      <name val="맑은 고딕"/>
      <family val="2"/>
      <scheme val="minor"/>
    </font>
    <font>
      <sz val="10"/>
      <color rgb="FF212121"/>
      <name val="맑은 고딕"/>
      <family val="3"/>
      <charset val="129"/>
      <scheme val="minor"/>
    </font>
    <font>
      <sz val="10"/>
      <color theme="1"/>
      <name val="맑은 고딕"/>
      <family val="3"/>
      <charset val="128"/>
      <scheme val="minor"/>
    </font>
    <font>
      <sz val="10"/>
      <color rgb="FF000000"/>
      <name val="맑은 고딕"/>
      <family val="3"/>
      <charset val="129"/>
      <scheme val="minor"/>
    </font>
    <font>
      <sz val="11"/>
      <color indexed="81"/>
      <name val="Tahoma"/>
      <family val="2"/>
    </font>
    <font>
      <b/>
      <sz val="11"/>
      <color indexed="81"/>
      <name val="Tahoma"/>
      <family val="2"/>
    </font>
    <font>
      <sz val="9"/>
      <color theme="1"/>
      <name val="Tahoma"/>
      <family val="3"/>
      <charset val="1"/>
    </font>
    <font>
      <sz val="9"/>
      <color theme="1"/>
      <name val="Calibri"/>
      <family val="2"/>
    </font>
  </fonts>
  <fills count="4">
    <fill>
      <patternFill patternType="none"/>
    </fill>
    <fill>
      <patternFill patternType="gray125"/>
    </fill>
    <fill>
      <patternFill patternType="solid">
        <fgColor theme="4" tint="0.79998168889431442"/>
        <bgColor indexed="65"/>
      </patternFill>
    </fill>
    <fill>
      <patternFill patternType="solid">
        <fgColor theme="8" tint="0.79998168889431442"/>
        <bgColor indexed="65"/>
      </patternFill>
    </fill>
  </fills>
  <borders count="1">
    <border>
      <left/>
      <right/>
      <top/>
      <bottom/>
      <diagonal/>
    </border>
  </borders>
  <cellStyleXfs count="4">
    <xf numFmtId="0" fontId="0" fillId="0" borderId="0"/>
    <xf numFmtId="0" fontId="11"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cellStyleXfs>
  <cellXfs count="58">
    <xf numFmtId="0" fontId="0" fillId="0" borderId="0" xfId="0"/>
    <xf numFmtId="0" fontId="3" fillId="0" borderId="0" xfId="0" applyFont="1" applyAlignment="1">
      <alignment wrapText="1"/>
    </xf>
    <xf numFmtId="0" fontId="4" fillId="0" borderId="0" xfId="0" applyFont="1" applyAlignment="1">
      <alignment wrapText="1"/>
    </xf>
    <xf numFmtId="0" fontId="3" fillId="0" borderId="0" xfId="0" applyFont="1" applyAlignment="1">
      <alignment vertical="top" wrapText="1"/>
    </xf>
    <xf numFmtId="0" fontId="10" fillId="0" borderId="0" xfId="0" applyFont="1" applyAlignment="1">
      <alignment wrapText="1"/>
    </xf>
    <xf numFmtId="0" fontId="10" fillId="0" borderId="0" xfId="0" applyFont="1" applyAlignment="1">
      <alignment horizontal="center" wrapText="1"/>
    </xf>
    <xf numFmtId="176" fontId="10" fillId="0" borderId="0" xfId="0" applyNumberFormat="1" applyFont="1" applyAlignment="1">
      <alignment horizontal="center" wrapText="1"/>
    </xf>
    <xf numFmtId="0" fontId="4" fillId="0" borderId="0" xfId="0" applyFont="1" applyAlignment="1">
      <alignment horizontal="center" wrapText="1"/>
    </xf>
    <xf numFmtId="0" fontId="4"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applyAlignment="1">
      <alignment vertical="top" wrapText="1"/>
    </xf>
    <xf numFmtId="176" fontId="5" fillId="0" borderId="0" xfId="0" applyNumberFormat="1" applyFont="1" applyAlignment="1">
      <alignment horizontal="center" vertical="top" wrapText="1"/>
    </xf>
    <xf numFmtId="0" fontId="6" fillId="0" borderId="0" xfId="0" applyFont="1" applyAlignment="1">
      <alignment vertical="top" wrapText="1"/>
    </xf>
    <xf numFmtId="0" fontId="3" fillId="0" borderId="0" xfId="0" quotePrefix="1" applyFont="1" applyAlignment="1">
      <alignment vertical="top" wrapText="1"/>
    </xf>
    <xf numFmtId="0" fontId="3" fillId="0" borderId="0" xfId="0" applyFont="1" applyAlignment="1">
      <alignment horizontal="center" vertical="top" wrapText="1"/>
    </xf>
    <xf numFmtId="0" fontId="7" fillId="0" borderId="0" xfId="0" applyFont="1" applyAlignment="1">
      <alignment vertical="top" wrapText="1"/>
    </xf>
    <xf numFmtId="176" fontId="3" fillId="0" borderId="0" xfId="0" applyNumberFormat="1" applyFont="1" applyAlignment="1">
      <alignment horizontal="center" vertical="top" wrapText="1"/>
    </xf>
    <xf numFmtId="0" fontId="3" fillId="0" borderId="0" xfId="0" applyFont="1" applyAlignment="1">
      <alignment horizontal="left" vertical="top" wrapText="1"/>
    </xf>
    <xf numFmtId="0" fontId="7" fillId="0" borderId="0" xfId="0" applyFont="1" applyAlignment="1">
      <alignment horizontal="center" vertical="top" wrapText="1"/>
    </xf>
    <xf numFmtId="176" fontId="7" fillId="0" borderId="0" xfId="0" applyNumberFormat="1" applyFont="1" applyAlignment="1">
      <alignment horizontal="center" vertical="top" wrapText="1"/>
    </xf>
    <xf numFmtId="0" fontId="12"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horizontal="center" vertical="top" wrapText="1"/>
    </xf>
    <xf numFmtId="0" fontId="13" fillId="0" borderId="0" xfId="0" applyFont="1" applyAlignment="1">
      <alignment vertical="top" wrapText="1"/>
    </xf>
    <xf numFmtId="176" fontId="13" fillId="0" borderId="0" xfId="0" applyNumberFormat="1" applyFont="1" applyAlignment="1">
      <alignment horizontal="center" vertical="top" wrapText="1"/>
    </xf>
    <xf numFmtId="0" fontId="12" fillId="0" borderId="0" xfId="0" quotePrefix="1" applyFont="1" applyAlignment="1">
      <alignment vertical="top" wrapText="1"/>
    </xf>
    <xf numFmtId="0" fontId="14" fillId="0" borderId="0" xfId="0" applyFont="1" applyAlignment="1">
      <alignment vertical="top" wrapText="1"/>
    </xf>
    <xf numFmtId="0" fontId="14" fillId="0" borderId="0" xfId="0" applyFont="1" applyAlignment="1">
      <alignment horizontal="center" vertical="top" wrapText="1"/>
    </xf>
    <xf numFmtId="176" fontId="14" fillId="0" borderId="0" xfId="0" applyNumberFormat="1" applyFont="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0" fontId="15" fillId="0" borderId="0" xfId="0" applyFont="1" applyAlignment="1">
      <alignment horizontal="left" vertical="top" wrapText="1"/>
    </xf>
    <xf numFmtId="0" fontId="12" fillId="0" borderId="0" xfId="0" quotePrefix="1" applyFont="1" applyAlignment="1">
      <alignment horizontal="left" vertical="top" wrapText="1"/>
    </xf>
    <xf numFmtId="0" fontId="17" fillId="0" borderId="0" xfId="0" applyFont="1" applyAlignment="1">
      <alignment wrapText="1"/>
    </xf>
    <xf numFmtId="0" fontId="17" fillId="0" borderId="0" xfId="0" applyFont="1" applyAlignment="1">
      <alignment vertical="top" wrapText="1"/>
    </xf>
    <xf numFmtId="0" fontId="18" fillId="0" borderId="0" xfId="0" applyFont="1" applyAlignment="1">
      <alignment horizontal="left" vertical="top" wrapText="1"/>
    </xf>
    <xf numFmtId="0" fontId="3" fillId="0" borderId="0" xfId="0" quotePrefix="1" applyFont="1" applyAlignment="1">
      <alignment horizontal="left" vertical="top" wrapText="1"/>
    </xf>
    <xf numFmtId="0" fontId="7" fillId="0" borderId="0" xfId="0" applyFont="1" applyAlignment="1">
      <alignment horizontal="left" vertical="top" wrapText="1"/>
    </xf>
    <xf numFmtId="0" fontId="20" fillId="0" borderId="0" xfId="0" applyFont="1" applyAlignment="1">
      <alignment horizontal="center" vertical="top" wrapText="1"/>
    </xf>
    <xf numFmtId="0" fontId="20" fillId="0" borderId="0" xfId="0" applyFont="1" applyAlignment="1">
      <alignment horizontal="left" vertical="top" wrapText="1"/>
    </xf>
    <xf numFmtId="0" fontId="17" fillId="0" borderId="0" xfId="0" quotePrefix="1" applyFont="1" applyAlignment="1">
      <alignment wrapText="1"/>
    </xf>
    <xf numFmtId="0" fontId="24" fillId="0" borderId="0" xfId="0" applyFont="1" applyAlignment="1">
      <alignment vertical="center" wrapText="1"/>
    </xf>
    <xf numFmtId="0" fontId="24" fillId="0" borderId="0" xfId="0" applyFont="1" applyAlignment="1">
      <alignment horizontal="center" vertical="center" wrapText="1"/>
    </xf>
    <xf numFmtId="9" fontId="17" fillId="0" borderId="0" xfId="0" applyNumberFormat="1" applyFont="1" applyAlignment="1">
      <alignment wrapText="1"/>
    </xf>
    <xf numFmtId="0" fontId="1" fillId="3" borderId="0" xfId="3" applyAlignment="1">
      <alignment vertical="top" wrapText="1"/>
    </xf>
    <xf numFmtId="0" fontId="1" fillId="3" borderId="0" xfId="3" applyNumberFormat="1" applyBorder="1" applyAlignment="1">
      <alignment horizontal="center" vertical="top" wrapText="1"/>
    </xf>
    <xf numFmtId="0" fontId="1" fillId="3" borderId="0" xfId="3" applyBorder="1" applyAlignment="1">
      <alignment vertical="top" wrapText="1"/>
    </xf>
    <xf numFmtId="0" fontId="1" fillId="3" borderId="0" xfId="3" quotePrefix="1" applyBorder="1" applyAlignment="1">
      <alignment vertical="top" wrapText="1"/>
    </xf>
    <xf numFmtId="0" fontId="1" fillId="3" borderId="0" xfId="3" applyAlignment="1">
      <alignment horizontal="center" vertical="top" wrapText="1"/>
    </xf>
    <xf numFmtId="176" fontId="1" fillId="3" borderId="0" xfId="3" applyNumberFormat="1" applyAlignment="1">
      <alignment horizontal="center" vertical="top" wrapText="1"/>
    </xf>
    <xf numFmtId="0" fontId="1" fillId="3" borderId="0" xfId="3" applyAlignment="1">
      <alignment horizontal="left" vertical="top" wrapText="1"/>
    </xf>
    <xf numFmtId="0" fontId="1" fillId="3" borderId="0" xfId="3" quotePrefix="1" applyAlignment="1">
      <alignment horizontal="left" vertical="top" wrapText="1"/>
    </xf>
    <xf numFmtId="0" fontId="1" fillId="3" borderId="0" xfId="3" applyNumberFormat="1" applyAlignment="1">
      <alignment horizontal="left" vertical="top" wrapText="1"/>
    </xf>
    <xf numFmtId="0" fontId="1" fillId="2" borderId="0" xfId="2" quotePrefix="1" applyBorder="1" applyAlignment="1">
      <alignment vertical="top" wrapText="1"/>
    </xf>
    <xf numFmtId="0" fontId="17" fillId="0" borderId="0" xfId="0" quotePrefix="1" applyFont="1" applyAlignment="1">
      <alignment vertical="top" wrapText="1"/>
    </xf>
    <xf numFmtId="0" fontId="17" fillId="0" borderId="0" xfId="0" applyFont="1" applyAlignment="1">
      <alignment horizontal="center" vertical="top" wrapText="1"/>
    </xf>
    <xf numFmtId="0" fontId="17" fillId="0" borderId="0" xfId="0" applyFont="1" applyAlignment="1">
      <alignment horizontal="center" wrapText="1"/>
    </xf>
  </cellXfs>
  <cellStyles count="4">
    <cellStyle name="20% - 강조색1" xfId="2" builtinId="30"/>
    <cellStyle name="20% - 강조색5" xfId="3" builtinId="46"/>
    <cellStyle name="Normal 2" xfId="1" xr:uid="{00000000-0005-0000-0000-000002000000}"/>
    <cellStyle name="표준"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8"/>
  <sheetViews>
    <sheetView tabSelected="1" zoomScale="70" zoomScaleNormal="70" workbookViewId="0">
      <pane ySplit="1" topLeftCell="A2" activePane="bottomLeft" state="frozen"/>
      <selection activeCell="C1" sqref="C1"/>
      <selection pane="bottomLeft" activeCell="R5" sqref="R5"/>
    </sheetView>
  </sheetViews>
  <sheetFormatPr defaultColWidth="9" defaultRowHeight="17.600000000000001"/>
  <cols>
    <col min="1" max="1" width="13.35546875" style="2" customWidth="1"/>
    <col min="2" max="2" width="5" style="2" customWidth="1"/>
    <col min="3" max="3" width="6.7109375" style="2" customWidth="1"/>
    <col min="4" max="4" width="4.7109375" style="2" customWidth="1"/>
    <col min="5" max="5" width="4" style="2" customWidth="1"/>
    <col min="6" max="6" width="11" style="2" customWidth="1"/>
    <col min="7" max="7" width="13.2109375" style="2" customWidth="1"/>
    <col min="8" max="8" width="9" style="2"/>
    <col min="9" max="9" width="11.2109375" style="2" customWidth="1"/>
    <col min="10" max="10" width="11.35546875" style="2" customWidth="1"/>
    <col min="11" max="11" width="12.7109375" style="2" customWidth="1"/>
    <col min="12" max="13" width="9" style="2"/>
    <col min="14" max="14" width="10.7109375" style="2" customWidth="1"/>
    <col min="15" max="15" width="32.35546875" style="2" customWidth="1"/>
    <col min="16" max="16" width="15" style="2" customWidth="1"/>
    <col min="17" max="17" width="9" style="2"/>
    <col min="18" max="18" width="27.7109375" style="2" customWidth="1"/>
    <col min="19" max="19" width="9" style="2"/>
    <col min="20" max="20" width="9.35546875" style="2" customWidth="1"/>
    <col min="21" max="21" width="24.7109375" style="2" customWidth="1"/>
    <col min="22" max="27" width="9" style="2"/>
    <col min="28" max="28" width="9.5" style="2" bestFit="1" customWidth="1"/>
    <col min="29" max="16384" width="9" style="2"/>
  </cols>
  <sheetData>
    <row r="1" spans="1:29" ht="75">
      <c r="A1" s="3"/>
      <c r="B1" s="3" t="s">
        <v>276</v>
      </c>
      <c r="C1" s="3"/>
      <c r="D1" s="10" t="s">
        <v>1059</v>
      </c>
      <c r="E1" s="11" t="s">
        <v>969</v>
      </c>
      <c r="F1" s="11" t="s">
        <v>36</v>
      </c>
      <c r="G1" s="11" t="s">
        <v>16</v>
      </c>
      <c r="H1" s="11" t="s">
        <v>1058</v>
      </c>
      <c r="I1" s="11" t="s">
        <v>17</v>
      </c>
      <c r="J1" s="11" t="s">
        <v>18</v>
      </c>
      <c r="K1" s="11" t="s">
        <v>19</v>
      </c>
      <c r="L1" s="11" t="s">
        <v>20</v>
      </c>
      <c r="M1" s="11" t="s">
        <v>21</v>
      </c>
      <c r="N1" s="11" t="s">
        <v>22</v>
      </c>
      <c r="O1" s="11" t="s">
        <v>23</v>
      </c>
      <c r="P1" s="11" t="s">
        <v>24</v>
      </c>
      <c r="Q1" s="11" t="s">
        <v>25</v>
      </c>
      <c r="R1" s="11" t="s">
        <v>26</v>
      </c>
      <c r="S1" s="11" t="s">
        <v>27</v>
      </c>
      <c r="T1" s="11" t="s">
        <v>28</v>
      </c>
      <c r="U1" s="11" t="s">
        <v>29</v>
      </c>
      <c r="V1" s="10" t="s">
        <v>30</v>
      </c>
      <c r="W1" s="12" t="s">
        <v>31</v>
      </c>
      <c r="X1" s="10" t="s">
        <v>32</v>
      </c>
      <c r="Y1" s="10" t="s">
        <v>33</v>
      </c>
      <c r="Z1" s="11" t="s">
        <v>34</v>
      </c>
      <c r="AA1" s="9" t="s">
        <v>306</v>
      </c>
      <c r="AB1" s="9" t="s">
        <v>15</v>
      </c>
      <c r="AC1" s="11" t="s">
        <v>35</v>
      </c>
    </row>
    <row r="2" spans="1:29" ht="135">
      <c r="A2" s="3" t="s">
        <v>4</v>
      </c>
      <c r="B2" s="3"/>
      <c r="C2" s="3" t="s">
        <v>407</v>
      </c>
      <c r="D2" s="3">
        <v>64</v>
      </c>
      <c r="E2" s="3" t="s">
        <v>37</v>
      </c>
      <c r="F2" s="13" t="s">
        <v>279</v>
      </c>
      <c r="G2" s="3"/>
      <c r="H2" s="3" t="s">
        <v>284</v>
      </c>
      <c r="I2" s="3" t="s">
        <v>285</v>
      </c>
      <c r="J2" s="3" t="s">
        <v>286</v>
      </c>
      <c r="K2" s="3" t="s">
        <v>295</v>
      </c>
      <c r="L2" s="3" t="s">
        <v>287</v>
      </c>
      <c r="M2" s="3"/>
      <c r="N2" s="3"/>
      <c r="O2" s="3" t="s">
        <v>282</v>
      </c>
      <c r="P2" s="3"/>
      <c r="Q2" s="3" t="s">
        <v>9</v>
      </c>
      <c r="R2" s="3" t="s">
        <v>283</v>
      </c>
      <c r="S2" s="3"/>
      <c r="T2" s="3" t="s">
        <v>2</v>
      </c>
      <c r="U2" s="13" t="s">
        <v>281</v>
      </c>
      <c r="V2" s="3" t="s">
        <v>296</v>
      </c>
      <c r="W2" s="3">
        <v>12</v>
      </c>
      <c r="X2" s="3">
        <v>12</v>
      </c>
      <c r="Y2" s="3">
        <v>0</v>
      </c>
      <c r="Z2" s="3" t="s">
        <v>292</v>
      </c>
      <c r="AA2" s="3"/>
      <c r="AB2" s="3">
        <v>36782314</v>
      </c>
      <c r="AC2" s="3" t="s">
        <v>277</v>
      </c>
    </row>
    <row r="3" spans="1:29" ht="135">
      <c r="A3" s="3" t="s">
        <v>4</v>
      </c>
      <c r="B3" s="3"/>
      <c r="C3" s="3" t="s">
        <v>407</v>
      </c>
      <c r="D3" s="3">
        <v>45</v>
      </c>
      <c r="E3" s="3" t="s">
        <v>37</v>
      </c>
      <c r="F3" s="3" t="s">
        <v>8</v>
      </c>
      <c r="G3" s="3" t="s">
        <v>278</v>
      </c>
      <c r="H3" s="3" t="s">
        <v>289</v>
      </c>
      <c r="I3" s="3" t="s">
        <v>290</v>
      </c>
      <c r="J3" s="3" t="s">
        <v>291</v>
      </c>
      <c r="K3" s="3" t="s">
        <v>295</v>
      </c>
      <c r="L3" s="3" t="s">
        <v>288</v>
      </c>
      <c r="M3" s="3"/>
      <c r="N3" s="3"/>
      <c r="O3" s="3" t="s">
        <v>282</v>
      </c>
      <c r="P3" s="3"/>
      <c r="Q3" s="3" t="s">
        <v>9</v>
      </c>
      <c r="R3" s="3" t="s">
        <v>283</v>
      </c>
      <c r="S3" s="3"/>
      <c r="T3" s="3" t="s">
        <v>2</v>
      </c>
      <c r="U3" s="13" t="s">
        <v>280</v>
      </c>
      <c r="V3" s="3" t="s">
        <v>296</v>
      </c>
      <c r="W3" s="3">
        <v>12</v>
      </c>
      <c r="X3" s="3">
        <v>12</v>
      </c>
      <c r="Y3" s="3">
        <v>0</v>
      </c>
      <c r="Z3" s="3" t="s">
        <v>293</v>
      </c>
      <c r="AA3" s="3" t="s">
        <v>294</v>
      </c>
      <c r="AB3" s="3">
        <v>36782314</v>
      </c>
      <c r="AC3" s="3"/>
    </row>
    <row r="4" spans="1:29" ht="195">
      <c r="A4" s="3" t="s">
        <v>1</v>
      </c>
      <c r="B4" s="3"/>
      <c r="C4" s="3" t="s">
        <v>308</v>
      </c>
      <c r="D4" s="3">
        <v>6</v>
      </c>
      <c r="E4" s="3" t="s">
        <v>38</v>
      </c>
      <c r="F4" s="3" t="s">
        <v>10</v>
      </c>
      <c r="G4" s="3" t="s">
        <v>298</v>
      </c>
      <c r="H4" s="3" t="s">
        <v>12</v>
      </c>
      <c r="I4" s="3" t="s">
        <v>572</v>
      </c>
      <c r="J4" s="3" t="s">
        <v>577</v>
      </c>
      <c r="K4" s="3"/>
      <c r="L4" s="3"/>
      <c r="M4" s="3"/>
      <c r="N4" s="3"/>
      <c r="O4" s="3" t="s">
        <v>1060</v>
      </c>
      <c r="P4" s="3"/>
      <c r="Q4" s="14" t="s">
        <v>301</v>
      </c>
      <c r="R4" s="3" t="s">
        <v>302</v>
      </c>
      <c r="S4" s="3"/>
      <c r="T4" s="3"/>
      <c r="U4" s="3" t="s">
        <v>299</v>
      </c>
      <c r="V4" s="3"/>
      <c r="W4" s="3">
        <v>10</v>
      </c>
      <c r="X4" s="3">
        <v>10</v>
      </c>
      <c r="Y4" s="3">
        <v>0</v>
      </c>
      <c r="Z4" s="3" t="s">
        <v>304</v>
      </c>
      <c r="AA4" s="3" t="s">
        <v>294</v>
      </c>
      <c r="AB4" s="3">
        <v>35809497</v>
      </c>
      <c r="AC4" s="3"/>
    </row>
    <row r="5" spans="1:29" ht="255">
      <c r="A5" s="3" t="s">
        <v>1</v>
      </c>
      <c r="B5" s="3"/>
      <c r="C5" s="3" t="s">
        <v>308</v>
      </c>
      <c r="D5" s="3">
        <v>3</v>
      </c>
      <c r="E5" s="3" t="s">
        <v>37</v>
      </c>
      <c r="F5" s="3" t="s">
        <v>14</v>
      </c>
      <c r="G5" s="3" t="s">
        <v>300</v>
      </c>
      <c r="H5" s="3" t="s">
        <v>13</v>
      </c>
      <c r="I5" s="3" t="s">
        <v>574</v>
      </c>
      <c r="J5" s="3" t="s">
        <v>578</v>
      </c>
      <c r="K5" s="3"/>
      <c r="L5" s="3"/>
      <c r="M5" s="3"/>
      <c r="N5" s="3"/>
      <c r="O5" s="3" t="s">
        <v>1061</v>
      </c>
      <c r="P5" s="3"/>
      <c r="Q5" s="14" t="s">
        <v>301</v>
      </c>
      <c r="R5" s="3" t="s">
        <v>303</v>
      </c>
      <c r="S5" s="3"/>
      <c r="T5" s="3"/>
      <c r="U5" s="3" t="s">
        <v>307</v>
      </c>
      <c r="V5" s="3"/>
      <c r="W5" s="3">
        <v>6</v>
      </c>
      <c r="X5" s="3">
        <v>6</v>
      </c>
      <c r="Y5" s="3">
        <v>0</v>
      </c>
      <c r="Z5" s="3" t="s">
        <v>304</v>
      </c>
      <c r="AA5" s="3" t="s">
        <v>305</v>
      </c>
      <c r="AB5" s="3">
        <v>35809497</v>
      </c>
      <c r="AC5" s="3"/>
    </row>
    <row r="6" spans="1:29" ht="165">
      <c r="A6" s="3" t="s">
        <v>3</v>
      </c>
      <c r="B6" s="3"/>
      <c r="C6" s="3" t="s">
        <v>407</v>
      </c>
      <c r="D6" s="15">
        <v>14</v>
      </c>
      <c r="E6" s="16" t="s">
        <v>38</v>
      </c>
      <c r="F6" s="3" t="s">
        <v>235</v>
      </c>
      <c r="G6" s="3" t="s">
        <v>46</v>
      </c>
      <c r="H6" s="3" t="s">
        <v>42</v>
      </c>
      <c r="I6" s="3" t="s">
        <v>236</v>
      </c>
      <c r="J6" s="3" t="s">
        <v>44</v>
      </c>
      <c r="K6" s="3" t="s">
        <v>237</v>
      </c>
      <c r="L6" s="3" t="s">
        <v>46</v>
      </c>
      <c r="M6" s="3" t="s">
        <v>238</v>
      </c>
      <c r="N6" s="3" t="s">
        <v>239</v>
      </c>
      <c r="O6" s="3" t="s">
        <v>139</v>
      </c>
      <c r="P6" s="3"/>
      <c r="Q6" s="14" t="s">
        <v>9</v>
      </c>
      <c r="R6" s="3" t="s">
        <v>240</v>
      </c>
      <c r="S6" s="3"/>
      <c r="T6" s="3" t="s">
        <v>241</v>
      </c>
      <c r="U6" s="3"/>
      <c r="V6" s="15">
        <v>1</v>
      </c>
      <c r="W6" s="17">
        <v>30</v>
      </c>
      <c r="X6" s="15">
        <v>32</v>
      </c>
      <c r="Y6" s="15">
        <v>0</v>
      </c>
      <c r="Z6" s="3" t="s">
        <v>292</v>
      </c>
      <c r="AA6" s="18" t="s">
        <v>314</v>
      </c>
      <c r="AB6" s="3">
        <v>38637838</v>
      </c>
      <c r="AC6" s="3"/>
    </row>
    <row r="7" spans="1:29" ht="195">
      <c r="A7" s="3" t="s">
        <v>309</v>
      </c>
      <c r="B7" s="3"/>
      <c r="C7" s="3" t="s">
        <v>308</v>
      </c>
      <c r="D7" s="19">
        <v>5</v>
      </c>
      <c r="E7" s="16" t="s">
        <v>37</v>
      </c>
      <c r="F7" s="16" t="s">
        <v>312</v>
      </c>
      <c r="G7" s="16" t="s">
        <v>310</v>
      </c>
      <c r="H7" s="3"/>
      <c r="I7" s="3"/>
      <c r="J7" s="3"/>
      <c r="K7" s="3" t="s">
        <v>317</v>
      </c>
      <c r="L7" s="3"/>
      <c r="M7" s="16"/>
      <c r="N7" s="3"/>
      <c r="O7" s="3" t="s">
        <v>315</v>
      </c>
      <c r="P7" s="3"/>
      <c r="Q7" s="14" t="s">
        <v>301</v>
      </c>
      <c r="R7" s="3" t="s">
        <v>316</v>
      </c>
      <c r="S7" s="3"/>
      <c r="T7" s="16"/>
      <c r="U7" s="3" t="s">
        <v>311</v>
      </c>
      <c r="V7" s="19"/>
      <c r="W7" s="20" t="s">
        <v>320</v>
      </c>
      <c r="X7" s="20" t="s">
        <v>319</v>
      </c>
      <c r="Y7" s="15">
        <v>0</v>
      </c>
      <c r="Z7" s="3" t="s">
        <v>304</v>
      </c>
      <c r="AA7" s="3" t="s">
        <v>321</v>
      </c>
      <c r="AB7" s="18">
        <v>38249434</v>
      </c>
      <c r="AC7" s="3" t="s">
        <v>313</v>
      </c>
    </row>
    <row r="8" spans="1:29" ht="120">
      <c r="A8" s="3" t="s">
        <v>322</v>
      </c>
      <c r="B8" s="3"/>
      <c r="C8" s="3" t="s">
        <v>308</v>
      </c>
      <c r="D8" s="19">
        <v>0.9</v>
      </c>
      <c r="E8" s="16" t="s">
        <v>37</v>
      </c>
      <c r="F8" s="16" t="s">
        <v>323</v>
      </c>
      <c r="G8" s="16"/>
      <c r="H8" s="3" t="s">
        <v>336</v>
      </c>
      <c r="I8" s="3"/>
      <c r="J8" s="3"/>
      <c r="K8" s="3"/>
      <c r="L8" s="3"/>
      <c r="M8" s="16"/>
      <c r="N8" s="3"/>
      <c r="O8" s="3" t="s">
        <v>434</v>
      </c>
      <c r="P8" s="3"/>
      <c r="Q8" s="14" t="s">
        <v>339</v>
      </c>
      <c r="R8" s="3" t="s">
        <v>340</v>
      </c>
      <c r="S8" s="3"/>
      <c r="T8" s="16"/>
      <c r="U8" s="3" t="s">
        <v>333</v>
      </c>
      <c r="V8" s="19">
        <v>1</v>
      </c>
      <c r="W8" s="20">
        <v>0</v>
      </c>
      <c r="X8" s="20">
        <v>2</v>
      </c>
      <c r="Y8" s="15">
        <v>1</v>
      </c>
      <c r="Z8" s="3" t="s">
        <v>324</v>
      </c>
      <c r="AA8" s="18" t="s">
        <v>9</v>
      </c>
      <c r="AB8" s="18">
        <v>29226988</v>
      </c>
      <c r="AC8" s="3"/>
    </row>
    <row r="9" spans="1:29" ht="165">
      <c r="A9" s="3" t="s">
        <v>322</v>
      </c>
      <c r="B9" s="3"/>
      <c r="C9" s="3" t="s">
        <v>308</v>
      </c>
      <c r="D9" s="19">
        <v>6</v>
      </c>
      <c r="E9" s="16" t="s">
        <v>37</v>
      </c>
      <c r="F9" s="16" t="s">
        <v>323</v>
      </c>
      <c r="G9" s="16"/>
      <c r="H9" s="3" t="s">
        <v>337</v>
      </c>
      <c r="I9" s="3"/>
      <c r="J9" s="3"/>
      <c r="K9" s="3"/>
      <c r="L9" s="3"/>
      <c r="M9" s="16"/>
      <c r="N9" s="3"/>
      <c r="O9" s="3" t="s">
        <v>435</v>
      </c>
      <c r="P9" s="3"/>
      <c r="Q9" s="14" t="s">
        <v>339</v>
      </c>
      <c r="R9" s="3" t="s">
        <v>341</v>
      </c>
      <c r="S9" s="3"/>
      <c r="T9" s="16"/>
      <c r="U9" s="3" t="s">
        <v>334</v>
      </c>
      <c r="V9" s="19">
        <v>1</v>
      </c>
      <c r="W9" s="20"/>
      <c r="X9" s="20"/>
      <c r="Y9" s="15">
        <v>1</v>
      </c>
      <c r="Z9" s="3" t="s">
        <v>325</v>
      </c>
      <c r="AA9" s="18" t="s">
        <v>326</v>
      </c>
      <c r="AB9" s="18">
        <v>29226988</v>
      </c>
      <c r="AC9" s="18" t="s">
        <v>331</v>
      </c>
    </row>
    <row r="10" spans="1:29" ht="180">
      <c r="A10" s="3" t="s">
        <v>322</v>
      </c>
      <c r="B10" s="3"/>
      <c r="C10" s="3" t="s">
        <v>308</v>
      </c>
      <c r="D10" s="19">
        <v>6</v>
      </c>
      <c r="E10" s="16" t="s">
        <v>37</v>
      </c>
      <c r="F10" s="16" t="s">
        <v>327</v>
      </c>
      <c r="G10" s="16"/>
      <c r="H10" s="3" t="s">
        <v>337</v>
      </c>
      <c r="I10" s="3"/>
      <c r="J10" s="3"/>
      <c r="K10" s="3"/>
      <c r="L10" s="3"/>
      <c r="M10" s="16"/>
      <c r="N10" s="3"/>
      <c r="O10" s="3" t="s">
        <v>436</v>
      </c>
      <c r="P10" s="3"/>
      <c r="Q10" s="14" t="s">
        <v>349</v>
      </c>
      <c r="R10" s="3" t="s">
        <v>342</v>
      </c>
      <c r="S10" s="3"/>
      <c r="T10" s="16"/>
      <c r="U10" s="3" t="s">
        <v>333</v>
      </c>
      <c r="V10" s="19">
        <v>0</v>
      </c>
      <c r="W10" s="20">
        <v>26</v>
      </c>
      <c r="X10" s="20">
        <v>26</v>
      </c>
      <c r="Y10" s="15">
        <v>0</v>
      </c>
      <c r="Z10" s="3" t="s">
        <v>325</v>
      </c>
      <c r="AA10" s="18" t="s">
        <v>318</v>
      </c>
      <c r="AB10" s="18">
        <v>29226988</v>
      </c>
      <c r="AC10" s="3"/>
    </row>
    <row r="11" spans="1:29" ht="165">
      <c r="A11" s="3" t="s">
        <v>322</v>
      </c>
      <c r="B11" s="3"/>
      <c r="C11" s="3" t="s">
        <v>308</v>
      </c>
      <c r="D11" s="19">
        <v>3</v>
      </c>
      <c r="E11" s="16" t="s">
        <v>38</v>
      </c>
      <c r="F11" s="16" t="s">
        <v>328</v>
      </c>
      <c r="G11" s="16"/>
      <c r="H11" s="3" t="s">
        <v>337</v>
      </c>
      <c r="I11" s="3"/>
      <c r="J11" s="3"/>
      <c r="K11" s="3"/>
      <c r="L11" s="3"/>
      <c r="M11" s="16"/>
      <c r="N11" s="3"/>
      <c r="O11" s="3" t="s">
        <v>437</v>
      </c>
      <c r="P11" s="3"/>
      <c r="Q11" s="14" t="s">
        <v>348</v>
      </c>
      <c r="R11" s="3" t="s">
        <v>343</v>
      </c>
      <c r="S11" s="3"/>
      <c r="T11" s="16"/>
      <c r="U11" s="3" t="s">
        <v>297</v>
      </c>
      <c r="V11" s="19" t="s">
        <v>190</v>
      </c>
      <c r="W11" s="20" t="s">
        <v>190</v>
      </c>
      <c r="X11" s="20" t="s">
        <v>190</v>
      </c>
      <c r="Y11" s="15" t="s">
        <v>190</v>
      </c>
      <c r="Z11" s="3" t="s">
        <v>325</v>
      </c>
      <c r="AA11" s="18" t="s">
        <v>297</v>
      </c>
      <c r="AB11" s="18">
        <v>29226988</v>
      </c>
      <c r="AC11" s="3"/>
    </row>
    <row r="12" spans="1:29" ht="120">
      <c r="A12" s="3" t="s">
        <v>322</v>
      </c>
      <c r="B12" s="3"/>
      <c r="C12" s="3" t="s">
        <v>308</v>
      </c>
      <c r="D12" s="19">
        <v>0.6</v>
      </c>
      <c r="E12" s="16" t="s">
        <v>37</v>
      </c>
      <c r="F12" s="16" t="s">
        <v>328</v>
      </c>
      <c r="G12" s="16"/>
      <c r="H12" s="3" t="s">
        <v>338</v>
      </c>
      <c r="I12" s="3"/>
      <c r="J12" s="3"/>
      <c r="K12" s="3"/>
      <c r="L12" s="3"/>
      <c r="M12" s="16"/>
      <c r="N12" s="3"/>
      <c r="O12" s="3" t="s">
        <v>438</v>
      </c>
      <c r="P12" s="3"/>
      <c r="Q12" s="14" t="s">
        <v>347</v>
      </c>
      <c r="R12" s="3" t="s">
        <v>344</v>
      </c>
      <c r="S12" s="3"/>
      <c r="T12" s="16"/>
      <c r="U12" s="3" t="s">
        <v>334</v>
      </c>
      <c r="V12" s="19">
        <v>1</v>
      </c>
      <c r="W12" s="20"/>
      <c r="X12" s="20">
        <v>37</v>
      </c>
      <c r="Y12" s="15">
        <v>0</v>
      </c>
      <c r="Z12" s="3" t="s">
        <v>325</v>
      </c>
      <c r="AA12" s="18" t="s">
        <v>329</v>
      </c>
      <c r="AB12" s="18">
        <v>29226988</v>
      </c>
      <c r="AC12" s="3"/>
    </row>
    <row r="13" spans="1:29" ht="105">
      <c r="A13" s="3" t="s">
        <v>322</v>
      </c>
      <c r="B13" s="3"/>
      <c r="C13" s="3" t="s">
        <v>308</v>
      </c>
      <c r="D13" s="19">
        <v>22</v>
      </c>
      <c r="E13" s="16" t="s">
        <v>37</v>
      </c>
      <c r="F13" s="16" t="s">
        <v>332</v>
      </c>
      <c r="G13" s="16"/>
      <c r="H13" s="3" t="s">
        <v>338</v>
      </c>
      <c r="I13" s="3"/>
      <c r="J13" s="3"/>
      <c r="K13" s="3"/>
      <c r="L13" s="3"/>
      <c r="M13" s="16"/>
      <c r="N13" s="3"/>
      <c r="O13" s="3" t="s">
        <v>439</v>
      </c>
      <c r="P13" s="3"/>
      <c r="Q13" s="14" t="s">
        <v>346</v>
      </c>
      <c r="R13" s="3" t="s">
        <v>345</v>
      </c>
      <c r="S13" s="3"/>
      <c r="T13" s="16"/>
      <c r="U13" s="3" t="s">
        <v>335</v>
      </c>
      <c r="V13" s="19">
        <v>1</v>
      </c>
      <c r="W13" s="20">
        <v>0</v>
      </c>
      <c r="X13" s="20">
        <v>2</v>
      </c>
      <c r="Y13" s="15">
        <v>1</v>
      </c>
      <c r="Z13" s="3" t="s">
        <v>330</v>
      </c>
      <c r="AA13" s="18" t="s">
        <v>329</v>
      </c>
      <c r="AB13" s="18">
        <v>29226988</v>
      </c>
      <c r="AC13" s="3"/>
    </row>
    <row r="14" spans="1:29" ht="180">
      <c r="A14" s="3" t="s">
        <v>586</v>
      </c>
      <c r="B14" s="3"/>
      <c r="C14" s="3" t="s">
        <v>407</v>
      </c>
      <c r="D14" s="19">
        <v>45</v>
      </c>
      <c r="E14" s="16" t="s">
        <v>37</v>
      </c>
      <c r="F14" s="3" t="s">
        <v>121</v>
      </c>
      <c r="G14" s="16" t="s">
        <v>159</v>
      </c>
      <c r="H14" s="3" t="s">
        <v>123</v>
      </c>
      <c r="I14" s="3" t="s">
        <v>58</v>
      </c>
      <c r="J14" s="3" t="s">
        <v>160</v>
      </c>
      <c r="K14" s="3" t="s">
        <v>161</v>
      </c>
      <c r="L14" s="3" t="s">
        <v>942</v>
      </c>
      <c r="M14" s="3" t="s">
        <v>162</v>
      </c>
      <c r="N14" s="3" t="s">
        <v>163</v>
      </c>
      <c r="O14" s="3" t="s">
        <v>367</v>
      </c>
      <c r="P14" s="3" t="s">
        <v>297</v>
      </c>
      <c r="Q14" s="3" t="s">
        <v>9</v>
      </c>
      <c r="R14" s="3" t="s">
        <v>352</v>
      </c>
      <c r="S14" s="3" t="s">
        <v>63</v>
      </c>
      <c r="T14" s="3" t="s">
        <v>297</v>
      </c>
      <c r="U14" s="3" t="s">
        <v>350</v>
      </c>
      <c r="V14" s="19">
        <v>0</v>
      </c>
      <c r="W14" s="20">
        <v>1</v>
      </c>
      <c r="X14" s="15">
        <v>1</v>
      </c>
      <c r="Y14" s="15">
        <v>0</v>
      </c>
      <c r="Z14" s="3" t="s">
        <v>351</v>
      </c>
      <c r="AA14" s="3" t="s">
        <v>164</v>
      </c>
      <c r="AB14" s="18">
        <v>38216991</v>
      </c>
      <c r="AC14" s="3"/>
    </row>
    <row r="15" spans="1:29" ht="135">
      <c r="A15" s="3" t="s">
        <v>587</v>
      </c>
      <c r="B15" s="3"/>
      <c r="C15" s="3" t="s">
        <v>308</v>
      </c>
      <c r="D15" s="19">
        <v>0.5</v>
      </c>
      <c r="E15" s="16" t="s">
        <v>38</v>
      </c>
      <c r="F15" s="3" t="s">
        <v>355</v>
      </c>
      <c r="G15" s="16"/>
      <c r="H15" s="3"/>
      <c r="I15" s="3"/>
      <c r="J15" s="3"/>
      <c r="K15" s="3"/>
      <c r="L15" s="3"/>
      <c r="M15" s="3"/>
      <c r="N15" s="3"/>
      <c r="O15" s="3" t="s">
        <v>370</v>
      </c>
      <c r="P15" s="3"/>
      <c r="Q15" s="3"/>
      <c r="R15" s="3" t="s">
        <v>371</v>
      </c>
      <c r="S15" s="3"/>
      <c r="T15" s="3" t="s">
        <v>354</v>
      </c>
      <c r="U15" s="3"/>
      <c r="V15" s="19">
        <v>1</v>
      </c>
      <c r="W15" s="20">
        <v>8</v>
      </c>
      <c r="X15" s="15">
        <v>35</v>
      </c>
      <c r="Y15" s="15">
        <v>1</v>
      </c>
      <c r="Z15" s="3"/>
      <c r="AA15" s="3" t="s">
        <v>353</v>
      </c>
      <c r="AB15" s="18">
        <v>32650833</v>
      </c>
      <c r="AC15" s="3"/>
    </row>
    <row r="16" spans="1:29" ht="33" customHeight="1">
      <c r="A16" s="3" t="s">
        <v>587</v>
      </c>
      <c r="B16" s="3"/>
      <c r="C16" s="3" t="s">
        <v>364</v>
      </c>
      <c r="D16" s="19">
        <v>9</v>
      </c>
      <c r="E16" s="16" t="s">
        <v>37</v>
      </c>
      <c r="F16" s="3" t="s">
        <v>357</v>
      </c>
      <c r="G16" s="16"/>
      <c r="H16" s="3"/>
      <c r="I16" s="3"/>
      <c r="J16" s="3"/>
      <c r="K16" s="3"/>
      <c r="L16" s="3"/>
      <c r="M16" s="3"/>
      <c r="N16" s="3"/>
      <c r="O16" s="3"/>
      <c r="P16" s="3"/>
      <c r="Q16" s="3"/>
      <c r="R16" s="3" t="s">
        <v>371</v>
      </c>
      <c r="S16" s="3"/>
      <c r="T16" s="3" t="s">
        <v>356</v>
      </c>
      <c r="U16" s="3"/>
      <c r="V16" s="19">
        <v>1</v>
      </c>
      <c r="W16" s="20">
        <v>29</v>
      </c>
      <c r="X16" s="15">
        <v>31</v>
      </c>
      <c r="Y16" s="15">
        <v>1</v>
      </c>
      <c r="Z16" s="3"/>
      <c r="AA16" s="3" t="s">
        <v>318</v>
      </c>
      <c r="AB16" s="18">
        <v>32650833</v>
      </c>
      <c r="AC16" s="3"/>
    </row>
    <row r="17" spans="1:29" ht="33" customHeight="1">
      <c r="A17" s="3" t="s">
        <v>587</v>
      </c>
      <c r="B17" s="3"/>
      <c r="C17" s="3" t="s">
        <v>364</v>
      </c>
      <c r="D17" s="19">
        <v>6</v>
      </c>
      <c r="E17" s="16" t="s">
        <v>38</v>
      </c>
      <c r="F17" s="3" t="s">
        <v>355</v>
      </c>
      <c r="G17" s="16"/>
      <c r="H17" s="3"/>
      <c r="I17" s="3"/>
      <c r="J17" s="3"/>
      <c r="K17" s="3"/>
      <c r="L17" s="3"/>
      <c r="M17" s="3"/>
      <c r="N17" s="3"/>
      <c r="O17" s="3"/>
      <c r="P17" s="3"/>
      <c r="Q17" s="14" t="s">
        <v>366</v>
      </c>
      <c r="R17" s="3" t="s">
        <v>371</v>
      </c>
      <c r="S17" s="3"/>
      <c r="T17" s="3" t="s">
        <v>356</v>
      </c>
      <c r="U17" s="3"/>
      <c r="V17" s="19">
        <v>0</v>
      </c>
      <c r="W17" s="20">
        <v>144</v>
      </c>
      <c r="X17" s="15">
        <v>144</v>
      </c>
      <c r="Y17" s="15">
        <v>0</v>
      </c>
      <c r="Z17" s="3"/>
      <c r="AA17" s="3" t="s">
        <v>318</v>
      </c>
      <c r="AB17" s="18">
        <v>32650833</v>
      </c>
      <c r="AC17" s="3"/>
    </row>
    <row r="18" spans="1:29" ht="90">
      <c r="A18" s="3" t="s">
        <v>587</v>
      </c>
      <c r="B18" s="3"/>
      <c r="C18" s="3" t="s">
        <v>308</v>
      </c>
      <c r="D18" s="19">
        <v>6</v>
      </c>
      <c r="E18" s="16" t="s">
        <v>38</v>
      </c>
      <c r="F18" s="3" t="s">
        <v>359</v>
      </c>
      <c r="G18" s="16"/>
      <c r="H18" s="3"/>
      <c r="I18" s="3"/>
      <c r="J18" s="3"/>
      <c r="K18" s="3"/>
      <c r="L18" s="3"/>
      <c r="M18" s="3"/>
      <c r="N18" s="3"/>
      <c r="O18" s="3" t="s">
        <v>639</v>
      </c>
      <c r="P18" s="3"/>
      <c r="Q18" s="3"/>
      <c r="R18" s="3" t="s">
        <v>371</v>
      </c>
      <c r="S18" s="3"/>
      <c r="T18" s="3" t="s">
        <v>356</v>
      </c>
      <c r="U18" s="3"/>
      <c r="V18" s="19">
        <v>0</v>
      </c>
      <c r="W18" s="20">
        <v>168</v>
      </c>
      <c r="X18" s="15">
        <v>168</v>
      </c>
      <c r="Y18" s="15">
        <v>0</v>
      </c>
      <c r="Z18" s="3"/>
      <c r="AA18" s="3" t="s">
        <v>318</v>
      </c>
      <c r="AB18" s="18">
        <v>32650833</v>
      </c>
      <c r="AC18" s="3"/>
    </row>
    <row r="19" spans="1:29" ht="105" customHeight="1">
      <c r="A19" s="3" t="s">
        <v>587</v>
      </c>
      <c r="B19" s="3"/>
      <c r="C19" s="3" t="s">
        <v>364</v>
      </c>
      <c r="D19" s="19">
        <v>2.5</v>
      </c>
      <c r="E19" s="16" t="s">
        <v>38</v>
      </c>
      <c r="F19" s="16" t="s">
        <v>360</v>
      </c>
      <c r="G19" s="16"/>
      <c r="H19" s="3"/>
      <c r="I19" s="3"/>
      <c r="J19" s="3"/>
      <c r="K19" s="3"/>
      <c r="L19" s="3"/>
      <c r="M19" s="16"/>
      <c r="N19" s="3"/>
      <c r="O19" s="3" t="s">
        <v>368</v>
      </c>
      <c r="P19" s="3"/>
      <c r="Q19" s="14" t="s">
        <v>365</v>
      </c>
      <c r="R19" s="3" t="s">
        <v>372</v>
      </c>
      <c r="S19" s="3"/>
      <c r="T19" s="16" t="s">
        <v>362</v>
      </c>
      <c r="U19" s="3"/>
      <c r="V19" s="19">
        <v>0</v>
      </c>
      <c r="W19" s="20">
        <v>66</v>
      </c>
      <c r="X19" s="20">
        <v>66</v>
      </c>
      <c r="Y19" s="15">
        <v>0</v>
      </c>
      <c r="Z19" s="3"/>
      <c r="AA19" s="18" t="s">
        <v>358</v>
      </c>
      <c r="AB19" s="18">
        <v>32650833</v>
      </c>
      <c r="AC19" s="3"/>
    </row>
    <row r="20" spans="1:29" ht="75">
      <c r="A20" s="3" t="s">
        <v>587</v>
      </c>
      <c r="B20" s="3"/>
      <c r="C20" s="3" t="s">
        <v>308</v>
      </c>
      <c r="D20" s="19">
        <v>8</v>
      </c>
      <c r="E20" s="16" t="s">
        <v>37</v>
      </c>
      <c r="F20" s="16" t="s">
        <v>361</v>
      </c>
      <c r="G20" s="16"/>
      <c r="H20" s="3"/>
      <c r="I20" s="3"/>
      <c r="J20" s="3"/>
      <c r="K20" s="3"/>
      <c r="L20" s="3"/>
      <c r="M20" s="16"/>
      <c r="N20" s="3"/>
      <c r="O20" s="3" t="s">
        <v>369</v>
      </c>
      <c r="P20" s="3"/>
      <c r="Q20" s="3"/>
      <c r="R20" s="3" t="s">
        <v>371</v>
      </c>
      <c r="S20" s="3"/>
      <c r="T20" s="16" t="s">
        <v>363</v>
      </c>
      <c r="U20" s="3"/>
      <c r="V20" s="19">
        <v>1</v>
      </c>
      <c r="W20" s="20">
        <v>22</v>
      </c>
      <c r="X20" s="20" t="s">
        <v>297</v>
      </c>
      <c r="Y20" s="15">
        <v>1</v>
      </c>
      <c r="Z20" s="3"/>
      <c r="AA20" s="18" t="s">
        <v>318</v>
      </c>
      <c r="AB20" s="18">
        <v>32650833</v>
      </c>
      <c r="AC20" s="3"/>
    </row>
    <row r="21" spans="1:29" ht="120">
      <c r="A21" s="3" t="s">
        <v>380</v>
      </c>
      <c r="B21" s="3"/>
      <c r="C21" s="3" t="s">
        <v>308</v>
      </c>
      <c r="D21" s="19">
        <v>5</v>
      </c>
      <c r="E21" s="16" t="s">
        <v>37</v>
      </c>
      <c r="F21" s="16" t="s">
        <v>373</v>
      </c>
      <c r="G21" s="16"/>
      <c r="H21" s="3"/>
      <c r="I21" s="3"/>
      <c r="J21" s="3"/>
      <c r="K21" s="3"/>
      <c r="L21" s="3"/>
      <c r="M21" s="16"/>
      <c r="N21" s="3"/>
      <c r="O21" s="3" t="s">
        <v>375</v>
      </c>
      <c r="P21" s="3"/>
      <c r="Q21" s="14" t="s">
        <v>376</v>
      </c>
      <c r="R21" s="3" t="s">
        <v>377</v>
      </c>
      <c r="S21" s="3"/>
      <c r="T21" s="16" t="s">
        <v>356</v>
      </c>
      <c r="U21" s="3" t="s">
        <v>374</v>
      </c>
      <c r="V21" s="19">
        <v>1</v>
      </c>
      <c r="W21" s="20">
        <v>12</v>
      </c>
      <c r="X21" s="20" t="s">
        <v>297</v>
      </c>
      <c r="Y21" s="15" t="s">
        <v>297</v>
      </c>
      <c r="Z21" s="3" t="s">
        <v>378</v>
      </c>
      <c r="AA21" s="18" t="s">
        <v>318</v>
      </c>
      <c r="AB21" s="18">
        <v>30526817</v>
      </c>
      <c r="AC21" s="3"/>
    </row>
    <row r="22" spans="1:29" ht="135">
      <c r="A22" s="3" t="s">
        <v>5</v>
      </c>
      <c r="B22" s="3"/>
      <c r="C22" s="3" t="s">
        <v>407</v>
      </c>
      <c r="D22" s="19">
        <v>32</v>
      </c>
      <c r="E22" s="16" t="s">
        <v>38</v>
      </c>
      <c r="F22" s="16" t="s">
        <v>382</v>
      </c>
      <c r="G22" s="16" t="s">
        <v>379</v>
      </c>
      <c r="H22" s="3"/>
      <c r="I22" s="3" t="s">
        <v>387</v>
      </c>
      <c r="J22" s="3" t="s">
        <v>388</v>
      </c>
      <c r="K22" s="3"/>
      <c r="L22" s="3" t="s">
        <v>391</v>
      </c>
      <c r="M22" s="16" t="s">
        <v>389</v>
      </c>
      <c r="N22" s="3" t="s">
        <v>390</v>
      </c>
      <c r="O22" s="3" t="s">
        <v>385</v>
      </c>
      <c r="P22" s="3"/>
      <c r="Q22" s="14" t="s">
        <v>9</v>
      </c>
      <c r="R22" s="3" t="s">
        <v>386</v>
      </c>
      <c r="S22" s="3"/>
      <c r="T22" s="16" t="s">
        <v>384</v>
      </c>
      <c r="U22" s="3" t="s">
        <v>381</v>
      </c>
      <c r="V22" s="19">
        <v>1</v>
      </c>
      <c r="W22" s="20">
        <v>18</v>
      </c>
      <c r="X22" s="20">
        <v>21</v>
      </c>
      <c r="Y22" s="15">
        <v>0</v>
      </c>
      <c r="Z22" s="3" t="s">
        <v>383</v>
      </c>
      <c r="AA22" s="18" t="s">
        <v>305</v>
      </c>
      <c r="AB22" s="18">
        <v>36811792</v>
      </c>
      <c r="AC22" s="3"/>
    </row>
    <row r="23" spans="1:29" ht="75">
      <c r="A23" s="3" t="s">
        <v>392</v>
      </c>
      <c r="B23" s="3"/>
      <c r="C23" s="3" t="s">
        <v>407</v>
      </c>
      <c r="D23" s="19">
        <v>10</v>
      </c>
      <c r="E23" s="16" t="s">
        <v>37</v>
      </c>
      <c r="F23" s="16" t="s">
        <v>394</v>
      </c>
      <c r="G23" s="16" t="s">
        <v>393</v>
      </c>
      <c r="H23" s="3" t="s">
        <v>826</v>
      </c>
      <c r="I23" s="3" t="s">
        <v>401</v>
      </c>
      <c r="J23" s="3" t="s">
        <v>402</v>
      </c>
      <c r="K23" s="3"/>
      <c r="L23" s="3"/>
      <c r="M23" s="16"/>
      <c r="N23" s="3"/>
      <c r="O23" s="3" t="s">
        <v>397</v>
      </c>
      <c r="P23" s="3"/>
      <c r="Q23" s="14" t="s">
        <v>398</v>
      </c>
      <c r="R23" s="3" t="s">
        <v>399</v>
      </c>
      <c r="S23" s="3"/>
      <c r="T23" s="16"/>
      <c r="U23" s="3" t="s">
        <v>396</v>
      </c>
      <c r="V23" s="19">
        <v>1</v>
      </c>
      <c r="W23" s="20">
        <v>44</v>
      </c>
      <c r="X23" s="20">
        <v>60</v>
      </c>
      <c r="Y23" s="15">
        <v>0</v>
      </c>
      <c r="Z23" s="3" t="s">
        <v>395</v>
      </c>
      <c r="AA23" s="18" t="s">
        <v>400</v>
      </c>
      <c r="AB23" s="18">
        <v>40012953</v>
      </c>
      <c r="AC23" s="3"/>
    </row>
    <row r="24" spans="1:29" ht="150">
      <c r="A24" s="3" t="s">
        <v>403</v>
      </c>
      <c r="B24" s="3"/>
      <c r="C24" s="3" t="s">
        <v>945</v>
      </c>
      <c r="D24" s="19"/>
      <c r="E24" s="16"/>
      <c r="F24" s="16"/>
      <c r="G24" s="16"/>
      <c r="H24" s="3"/>
      <c r="I24" s="3"/>
      <c r="J24" s="3"/>
      <c r="K24" s="3"/>
      <c r="L24" s="3"/>
      <c r="M24" s="16"/>
      <c r="N24" s="3"/>
      <c r="O24" s="3" t="s">
        <v>404</v>
      </c>
      <c r="P24" s="3"/>
      <c r="Q24" s="3" t="s">
        <v>406</v>
      </c>
      <c r="R24" s="3" t="s">
        <v>405</v>
      </c>
      <c r="S24" s="3"/>
      <c r="T24" s="16" t="s">
        <v>6</v>
      </c>
      <c r="U24" s="3"/>
      <c r="V24" s="19"/>
      <c r="W24" s="20"/>
      <c r="X24" s="20"/>
      <c r="Y24" s="15"/>
      <c r="Z24" s="3"/>
      <c r="AA24" s="18"/>
      <c r="AB24" s="18">
        <v>37587886</v>
      </c>
      <c r="AC24" s="3"/>
    </row>
    <row r="25" spans="1:29" ht="30">
      <c r="A25" s="3" t="s">
        <v>588</v>
      </c>
      <c r="B25" s="3"/>
      <c r="C25" s="3" t="s">
        <v>308</v>
      </c>
      <c r="D25" s="3">
        <v>1.4</v>
      </c>
      <c r="E25" s="16"/>
      <c r="F25" s="3" t="s">
        <v>408</v>
      </c>
      <c r="G25" s="16"/>
      <c r="H25" s="3"/>
      <c r="I25" s="3"/>
      <c r="J25" s="3"/>
      <c r="K25" s="3"/>
      <c r="L25" s="3"/>
      <c r="M25" s="16"/>
      <c r="N25" s="3" t="s">
        <v>409</v>
      </c>
      <c r="O25" s="3"/>
      <c r="P25" s="3"/>
      <c r="Q25" s="14" t="s">
        <v>11</v>
      </c>
      <c r="R25" s="3"/>
      <c r="S25" s="3"/>
      <c r="T25" s="16"/>
      <c r="U25" s="3"/>
      <c r="V25" s="19"/>
      <c r="W25" s="20"/>
      <c r="X25" s="20"/>
      <c r="Y25" s="15"/>
      <c r="Z25" s="3"/>
      <c r="AA25" s="18"/>
      <c r="AB25" s="18">
        <v>33718245</v>
      </c>
      <c r="AC25" s="3"/>
    </row>
    <row r="26" spans="1:29" ht="30">
      <c r="A26" s="3" t="s">
        <v>588</v>
      </c>
      <c r="B26" s="3"/>
      <c r="C26" s="3" t="s">
        <v>308</v>
      </c>
      <c r="D26" s="3">
        <v>3</v>
      </c>
      <c r="E26" s="16"/>
      <c r="F26" s="3" t="s">
        <v>408</v>
      </c>
      <c r="G26" s="16"/>
      <c r="H26" s="3"/>
      <c r="I26" s="3"/>
      <c r="J26" s="3"/>
      <c r="K26" s="3"/>
      <c r="L26" s="3"/>
      <c r="M26" s="16"/>
      <c r="N26" s="3" t="s">
        <v>420</v>
      </c>
      <c r="O26" s="3"/>
      <c r="P26" s="3"/>
      <c r="Q26" s="14" t="s">
        <v>11</v>
      </c>
      <c r="R26" s="36"/>
      <c r="S26" s="3"/>
      <c r="T26" s="16"/>
      <c r="U26" s="3"/>
      <c r="V26" s="19"/>
      <c r="W26" s="20"/>
      <c r="X26" s="20"/>
      <c r="Y26" s="15"/>
      <c r="Z26" s="3"/>
      <c r="AA26" s="18"/>
      <c r="AB26" s="18">
        <v>33718245</v>
      </c>
      <c r="AC26" s="3"/>
    </row>
    <row r="27" spans="1:29" ht="30">
      <c r="A27" s="3" t="s">
        <v>588</v>
      </c>
      <c r="B27" s="3"/>
      <c r="C27" s="3" t="s">
        <v>407</v>
      </c>
      <c r="D27" s="3">
        <v>13</v>
      </c>
      <c r="E27" s="16"/>
      <c r="F27" s="3" t="s">
        <v>410</v>
      </c>
      <c r="G27" s="16"/>
      <c r="H27" s="3" t="s">
        <v>418</v>
      </c>
      <c r="I27" s="3"/>
      <c r="J27" s="3"/>
      <c r="K27" s="3"/>
      <c r="L27" s="3"/>
      <c r="M27" s="16"/>
      <c r="N27" s="3" t="s">
        <v>411</v>
      </c>
      <c r="O27" s="3"/>
      <c r="P27" s="3"/>
      <c r="Q27" s="14" t="s">
        <v>9</v>
      </c>
      <c r="R27" s="3"/>
      <c r="S27" s="3"/>
      <c r="T27" s="16"/>
      <c r="U27" s="3"/>
      <c r="V27" s="19"/>
      <c r="W27" s="20"/>
      <c r="X27" s="20"/>
      <c r="Y27" s="15"/>
      <c r="Z27" s="3"/>
      <c r="AA27" s="18"/>
      <c r="AB27" s="18">
        <v>33718245</v>
      </c>
      <c r="AC27" s="3"/>
    </row>
    <row r="28" spans="1:29" ht="30">
      <c r="A28" s="3" t="s">
        <v>588</v>
      </c>
      <c r="B28" s="3"/>
      <c r="C28" s="3" t="s">
        <v>308</v>
      </c>
      <c r="D28" s="3">
        <v>1.75</v>
      </c>
      <c r="E28" s="16"/>
      <c r="F28" s="3" t="s">
        <v>408</v>
      </c>
      <c r="G28" s="16"/>
      <c r="H28" s="3"/>
      <c r="I28" s="3"/>
      <c r="J28" s="3"/>
      <c r="K28" s="3"/>
      <c r="L28" s="3"/>
      <c r="M28" s="16"/>
      <c r="N28" s="3" t="s">
        <v>409</v>
      </c>
      <c r="O28" s="3"/>
      <c r="P28" s="3"/>
      <c r="Q28" s="14" t="s">
        <v>11</v>
      </c>
      <c r="R28" s="3"/>
      <c r="S28" s="3"/>
      <c r="T28" s="16"/>
      <c r="U28" s="3"/>
      <c r="V28" s="19"/>
      <c r="W28" s="20"/>
      <c r="X28" s="20"/>
      <c r="Y28" s="15"/>
      <c r="Z28" s="3"/>
      <c r="AA28" s="18"/>
      <c r="AB28" s="18">
        <v>33718245</v>
      </c>
      <c r="AC28" s="3"/>
    </row>
    <row r="29" spans="1:29" ht="30">
      <c r="A29" s="3" t="s">
        <v>588</v>
      </c>
      <c r="B29" s="3"/>
      <c r="C29" s="3" t="s">
        <v>308</v>
      </c>
      <c r="D29" s="3">
        <v>8</v>
      </c>
      <c r="E29" s="16"/>
      <c r="F29" s="3" t="s">
        <v>412</v>
      </c>
      <c r="G29" s="16"/>
      <c r="H29" s="3"/>
      <c r="I29" s="3"/>
      <c r="J29" s="3"/>
      <c r="K29" s="3"/>
      <c r="L29" s="3"/>
      <c r="M29" s="16"/>
      <c r="N29" s="3"/>
      <c r="O29" s="3"/>
      <c r="P29" s="3"/>
      <c r="Q29" s="14" t="s">
        <v>348</v>
      </c>
      <c r="R29" s="3"/>
      <c r="S29" s="3"/>
      <c r="T29" s="16"/>
      <c r="U29" s="3"/>
      <c r="V29" s="19"/>
      <c r="W29" s="20"/>
      <c r="X29" s="20"/>
      <c r="Y29" s="15"/>
      <c r="Z29" s="3"/>
      <c r="AA29" s="18"/>
      <c r="AB29" s="18">
        <v>33718245</v>
      </c>
      <c r="AC29" s="3"/>
    </row>
    <row r="30" spans="1:29" ht="30">
      <c r="A30" s="3" t="s">
        <v>588</v>
      </c>
      <c r="B30" s="3"/>
      <c r="C30" s="3" t="s">
        <v>308</v>
      </c>
      <c r="D30" s="3">
        <v>1</v>
      </c>
      <c r="E30" s="16"/>
      <c r="F30" s="3" t="s">
        <v>413</v>
      </c>
      <c r="G30" s="16"/>
      <c r="H30" s="3"/>
      <c r="I30" s="3"/>
      <c r="J30" s="3"/>
      <c r="K30" s="3"/>
      <c r="L30" s="3"/>
      <c r="M30" s="16"/>
      <c r="N30" s="3" t="s">
        <v>409</v>
      </c>
      <c r="O30" s="3"/>
      <c r="P30" s="3"/>
      <c r="Q30" s="14" t="s">
        <v>9</v>
      </c>
      <c r="R30" s="3"/>
      <c r="S30" s="3"/>
      <c r="T30" s="16"/>
      <c r="U30" s="3"/>
      <c r="V30" s="19"/>
      <c r="W30" s="20"/>
      <c r="X30" s="20"/>
      <c r="Y30" s="15"/>
      <c r="Z30" s="3"/>
      <c r="AA30" s="18"/>
      <c r="AB30" s="18">
        <v>33718245</v>
      </c>
      <c r="AC30" s="3"/>
    </row>
    <row r="31" spans="1:29" ht="30">
      <c r="A31" s="3" t="s">
        <v>588</v>
      </c>
      <c r="B31" s="3"/>
      <c r="C31" s="3" t="s">
        <v>308</v>
      </c>
      <c r="D31" s="3">
        <v>4</v>
      </c>
      <c r="E31" s="16"/>
      <c r="F31" s="3" t="s">
        <v>408</v>
      </c>
      <c r="G31" s="16"/>
      <c r="H31" s="3"/>
      <c r="I31" s="3"/>
      <c r="J31" s="3"/>
      <c r="K31" s="3"/>
      <c r="L31" s="3"/>
      <c r="M31" s="16"/>
      <c r="N31" s="3" t="s">
        <v>414</v>
      </c>
      <c r="O31" s="3"/>
      <c r="P31" s="3"/>
      <c r="Q31" s="14" t="s">
        <v>11</v>
      </c>
      <c r="R31" s="3"/>
      <c r="S31" s="3"/>
      <c r="T31" s="16"/>
      <c r="U31" s="3"/>
      <c r="V31" s="19"/>
      <c r="W31" s="20"/>
      <c r="X31" s="20"/>
      <c r="Y31" s="15"/>
      <c r="Z31" s="3"/>
      <c r="AA31" s="18"/>
      <c r="AB31" s="18">
        <v>33718245</v>
      </c>
      <c r="AC31" s="3"/>
    </row>
    <row r="32" spans="1:29" ht="30">
      <c r="A32" s="3" t="s">
        <v>588</v>
      </c>
      <c r="B32" s="3"/>
      <c r="C32" s="3" t="s">
        <v>308</v>
      </c>
      <c r="D32" s="3">
        <v>7</v>
      </c>
      <c r="E32" s="16"/>
      <c r="F32" s="3" t="s">
        <v>408</v>
      </c>
      <c r="G32" s="16"/>
      <c r="H32" s="3"/>
      <c r="I32" s="3"/>
      <c r="J32" s="3"/>
      <c r="K32" s="3"/>
      <c r="L32" s="3"/>
      <c r="M32" s="16"/>
      <c r="N32" s="3" t="s">
        <v>415</v>
      </c>
      <c r="O32" s="3"/>
      <c r="P32" s="3"/>
      <c r="Q32" s="14" t="s">
        <v>11</v>
      </c>
      <c r="R32" s="3"/>
      <c r="S32" s="3"/>
      <c r="T32" s="16"/>
      <c r="U32" s="3"/>
      <c r="V32" s="19"/>
      <c r="W32" s="20"/>
      <c r="X32" s="20"/>
      <c r="Y32" s="15"/>
      <c r="Z32" s="3"/>
      <c r="AA32" s="18"/>
      <c r="AB32" s="18">
        <v>33718245</v>
      </c>
      <c r="AC32" s="3"/>
    </row>
    <row r="33" spans="1:29" ht="30">
      <c r="A33" s="3" t="s">
        <v>588</v>
      </c>
      <c r="B33" s="3"/>
      <c r="C33" s="3" t="s">
        <v>407</v>
      </c>
      <c r="D33" s="19">
        <v>7</v>
      </c>
      <c r="E33" s="16"/>
      <c r="F33" s="3" t="s">
        <v>416</v>
      </c>
      <c r="G33" s="16"/>
      <c r="H33" s="3" t="s">
        <v>419</v>
      </c>
      <c r="I33" s="3"/>
      <c r="J33" s="3"/>
      <c r="K33" s="3"/>
      <c r="L33" s="3"/>
      <c r="M33" s="16"/>
      <c r="N33" s="3" t="s">
        <v>421</v>
      </c>
      <c r="O33" s="3"/>
      <c r="P33" s="3"/>
      <c r="Q33" s="14" t="s">
        <v>11</v>
      </c>
      <c r="R33" s="3"/>
      <c r="S33" s="3"/>
      <c r="T33" s="16"/>
      <c r="U33" s="3"/>
      <c r="V33" s="19"/>
      <c r="W33" s="20"/>
      <c r="X33" s="20"/>
      <c r="Y33" s="15"/>
      <c r="Z33" s="3"/>
      <c r="AA33" s="18"/>
      <c r="AB33" s="18">
        <v>33718245</v>
      </c>
      <c r="AC33" s="3"/>
    </row>
    <row r="34" spans="1:29" ht="45">
      <c r="A34" s="3" t="s">
        <v>589</v>
      </c>
      <c r="B34" s="3"/>
      <c r="C34" s="3" t="s">
        <v>417</v>
      </c>
      <c r="D34" s="3">
        <v>1</v>
      </c>
      <c r="E34" s="3" t="s">
        <v>422</v>
      </c>
      <c r="F34" s="3" t="s">
        <v>462</v>
      </c>
      <c r="G34" s="16" t="s">
        <v>477</v>
      </c>
      <c r="H34" s="3" t="s">
        <v>427</v>
      </c>
      <c r="I34" s="3"/>
      <c r="J34" s="3"/>
      <c r="K34" s="3"/>
      <c r="L34" s="3"/>
      <c r="M34" s="16"/>
      <c r="N34" s="3"/>
      <c r="O34" s="3" t="s">
        <v>453</v>
      </c>
      <c r="P34" s="3"/>
      <c r="Q34" s="14" t="s">
        <v>442</v>
      </c>
      <c r="R34" s="3" t="s">
        <v>443</v>
      </c>
      <c r="S34" s="3"/>
      <c r="T34" s="16"/>
      <c r="U34" s="3" t="s">
        <v>467</v>
      </c>
      <c r="V34" s="19"/>
      <c r="W34" s="20">
        <v>14</v>
      </c>
      <c r="X34" s="20">
        <v>170.4</v>
      </c>
      <c r="Y34" s="15">
        <v>0</v>
      </c>
      <c r="Z34" s="3" t="s">
        <v>423</v>
      </c>
      <c r="AA34" s="18" t="s">
        <v>353</v>
      </c>
      <c r="AB34" s="18">
        <v>31104347</v>
      </c>
      <c r="AC34" s="3"/>
    </row>
    <row r="35" spans="1:29" ht="45">
      <c r="A35" s="3" t="s">
        <v>589</v>
      </c>
      <c r="B35" s="3"/>
      <c r="C35" s="3" t="s">
        <v>417</v>
      </c>
      <c r="D35" s="3">
        <v>4</v>
      </c>
      <c r="E35" s="3" t="s">
        <v>422</v>
      </c>
      <c r="F35" s="3" t="s">
        <v>463</v>
      </c>
      <c r="G35" s="16" t="s">
        <v>478</v>
      </c>
      <c r="H35" s="3" t="s">
        <v>427</v>
      </c>
      <c r="I35" s="3"/>
      <c r="J35" s="3"/>
      <c r="K35" s="3"/>
      <c r="L35" s="3"/>
      <c r="M35" s="16"/>
      <c r="N35" s="3"/>
      <c r="O35" s="3" t="s">
        <v>454</v>
      </c>
      <c r="P35" s="3"/>
      <c r="Q35" s="14" t="s">
        <v>297</v>
      </c>
      <c r="R35" s="3" t="s">
        <v>444</v>
      </c>
      <c r="S35" s="3"/>
      <c r="T35" s="16"/>
      <c r="U35" s="3" t="s">
        <v>468</v>
      </c>
      <c r="V35" s="19"/>
      <c r="W35" s="20">
        <v>21.6</v>
      </c>
      <c r="X35" s="20">
        <v>21.6</v>
      </c>
      <c r="Y35" s="15">
        <v>0</v>
      </c>
      <c r="Z35" s="3" t="s">
        <v>423</v>
      </c>
      <c r="AA35" s="18" t="s">
        <v>318</v>
      </c>
      <c r="AB35" s="18">
        <v>31104347</v>
      </c>
      <c r="AC35" s="3"/>
    </row>
    <row r="36" spans="1:29" ht="45">
      <c r="A36" s="3" t="s">
        <v>589</v>
      </c>
      <c r="B36" s="3"/>
      <c r="C36" s="3" t="s">
        <v>417</v>
      </c>
      <c r="D36" s="3">
        <v>3</v>
      </c>
      <c r="E36" s="3" t="s">
        <v>422</v>
      </c>
      <c r="F36" s="3" t="s">
        <v>464</v>
      </c>
      <c r="G36" s="16" t="s">
        <v>479</v>
      </c>
      <c r="H36" s="3" t="s">
        <v>428</v>
      </c>
      <c r="I36" s="3"/>
      <c r="J36" s="3"/>
      <c r="K36" s="3"/>
      <c r="L36" s="3"/>
      <c r="M36" s="16"/>
      <c r="N36" s="3"/>
      <c r="O36" s="3" t="s">
        <v>455</v>
      </c>
      <c r="P36" s="3"/>
      <c r="Q36" s="14" t="s">
        <v>442</v>
      </c>
      <c r="R36" s="3" t="s">
        <v>445</v>
      </c>
      <c r="S36" s="3"/>
      <c r="T36" s="16"/>
      <c r="U36" s="3" t="s">
        <v>469</v>
      </c>
      <c r="V36" s="19"/>
      <c r="W36" s="20">
        <v>4.8</v>
      </c>
      <c r="X36" s="20">
        <v>4.8</v>
      </c>
      <c r="Y36" s="15">
        <v>0</v>
      </c>
      <c r="Z36" s="3" t="s">
        <v>423</v>
      </c>
      <c r="AA36" s="18" t="s">
        <v>318</v>
      </c>
      <c r="AB36" s="18">
        <v>31104347</v>
      </c>
      <c r="AC36" s="3"/>
    </row>
    <row r="37" spans="1:29" ht="45">
      <c r="A37" s="3" t="s">
        <v>589</v>
      </c>
      <c r="B37" s="3"/>
      <c r="C37" s="3" t="s">
        <v>417</v>
      </c>
      <c r="D37" s="3">
        <v>3</v>
      </c>
      <c r="E37" s="3" t="s">
        <v>425</v>
      </c>
      <c r="F37" s="3" t="s">
        <v>463</v>
      </c>
      <c r="G37" s="16" t="s">
        <v>479</v>
      </c>
      <c r="H37" s="3" t="s">
        <v>429</v>
      </c>
      <c r="I37" s="3"/>
      <c r="J37" s="3"/>
      <c r="K37" s="3"/>
      <c r="L37" s="3"/>
      <c r="M37" s="16"/>
      <c r="N37" s="3"/>
      <c r="O37" s="3" t="s">
        <v>456</v>
      </c>
      <c r="P37" s="3"/>
      <c r="Q37" s="3" t="s">
        <v>297</v>
      </c>
      <c r="R37" s="3" t="s">
        <v>446</v>
      </c>
      <c r="S37" s="3"/>
      <c r="T37" s="16"/>
      <c r="U37" s="3" t="s">
        <v>470</v>
      </c>
      <c r="V37" s="19"/>
      <c r="W37" s="20">
        <v>4</v>
      </c>
      <c r="X37" s="20">
        <v>27.6</v>
      </c>
      <c r="Y37" s="15">
        <v>0</v>
      </c>
      <c r="Z37" s="3" t="s">
        <v>423</v>
      </c>
      <c r="AA37" s="18"/>
      <c r="AB37" s="18">
        <v>31104347</v>
      </c>
      <c r="AC37" s="3"/>
    </row>
    <row r="38" spans="1:29" ht="45">
      <c r="A38" s="3" t="s">
        <v>589</v>
      </c>
      <c r="B38" s="3"/>
      <c r="C38" s="3" t="s">
        <v>417</v>
      </c>
      <c r="D38" s="3">
        <v>2</v>
      </c>
      <c r="E38" s="3" t="s">
        <v>422</v>
      </c>
      <c r="F38" s="3" t="s">
        <v>463</v>
      </c>
      <c r="G38" s="16" t="s">
        <v>480</v>
      </c>
      <c r="H38" s="3" t="s">
        <v>429</v>
      </c>
      <c r="I38" s="3"/>
      <c r="J38" s="3"/>
      <c r="K38" s="3"/>
      <c r="L38" s="3"/>
      <c r="M38" s="16"/>
      <c r="N38" s="3"/>
      <c r="O38" s="3" t="s">
        <v>457</v>
      </c>
      <c r="P38" s="3"/>
      <c r="Q38" s="14" t="s">
        <v>442</v>
      </c>
      <c r="R38" s="3" t="s">
        <v>447</v>
      </c>
      <c r="S38" s="3"/>
      <c r="T38" s="16"/>
      <c r="U38" s="3" t="s">
        <v>471</v>
      </c>
      <c r="V38" s="19"/>
      <c r="W38" s="20">
        <f>0.7*12</f>
        <v>8.3999999999999986</v>
      </c>
      <c r="X38" s="20">
        <f>0.7*12</f>
        <v>8.3999999999999986</v>
      </c>
      <c r="Y38" s="15">
        <v>0</v>
      </c>
      <c r="Z38" s="3" t="s">
        <v>423</v>
      </c>
      <c r="AA38" s="18" t="s">
        <v>353</v>
      </c>
      <c r="AB38" s="18">
        <v>31104347</v>
      </c>
      <c r="AC38" s="3"/>
    </row>
    <row r="39" spans="1:29" ht="45">
      <c r="A39" s="3" t="s">
        <v>589</v>
      </c>
      <c r="B39" s="3"/>
      <c r="C39" s="3" t="s">
        <v>417</v>
      </c>
      <c r="D39" s="3">
        <v>2</v>
      </c>
      <c r="E39" s="3" t="s">
        <v>422</v>
      </c>
      <c r="F39" s="3" t="s">
        <v>462</v>
      </c>
      <c r="G39" s="16" t="s">
        <v>481</v>
      </c>
      <c r="H39" s="3" t="s">
        <v>429</v>
      </c>
      <c r="I39" s="3"/>
      <c r="J39" s="3"/>
      <c r="K39" s="3" t="s">
        <v>432</v>
      </c>
      <c r="L39" s="3"/>
      <c r="M39" s="16"/>
      <c r="N39" s="3"/>
      <c r="O39" s="3" t="s">
        <v>458</v>
      </c>
      <c r="P39" s="3"/>
      <c r="Q39" s="14" t="s">
        <v>442</v>
      </c>
      <c r="R39" s="3" t="s">
        <v>448</v>
      </c>
      <c r="S39" s="3"/>
      <c r="T39" s="16"/>
      <c r="U39" s="3" t="s">
        <v>472</v>
      </c>
      <c r="V39" s="19"/>
      <c r="W39" s="20">
        <f>0.8*12</f>
        <v>9.6000000000000014</v>
      </c>
      <c r="X39" s="20">
        <f>0.8*12</f>
        <v>9.6000000000000014</v>
      </c>
      <c r="Y39" s="15">
        <v>0</v>
      </c>
      <c r="Z39" s="3" t="s">
        <v>423</v>
      </c>
      <c r="AA39" s="18" t="s">
        <v>353</v>
      </c>
      <c r="AB39" s="18">
        <v>31104347</v>
      </c>
      <c r="AC39" s="3"/>
    </row>
    <row r="40" spans="1:29" ht="30">
      <c r="A40" s="3" t="s">
        <v>589</v>
      </c>
      <c r="B40" s="3"/>
      <c r="C40" s="3" t="s">
        <v>417</v>
      </c>
      <c r="D40" s="3">
        <v>9</v>
      </c>
      <c r="E40" s="3" t="s">
        <v>422</v>
      </c>
      <c r="F40" s="3" t="s">
        <v>465</v>
      </c>
      <c r="G40" s="16" t="s">
        <v>482</v>
      </c>
      <c r="H40" s="3" t="s">
        <v>430</v>
      </c>
      <c r="I40" s="3"/>
      <c r="J40" s="3"/>
      <c r="K40" s="3" t="s">
        <v>431</v>
      </c>
      <c r="L40" s="3"/>
      <c r="M40" s="16"/>
      <c r="N40" s="3"/>
      <c r="O40" s="3" t="s">
        <v>459</v>
      </c>
      <c r="P40" s="3"/>
      <c r="Q40" s="14" t="s">
        <v>442</v>
      </c>
      <c r="R40" s="3" t="s">
        <v>449</v>
      </c>
      <c r="S40" s="3"/>
      <c r="T40" s="16"/>
      <c r="U40" s="3" t="s">
        <v>473</v>
      </c>
      <c r="V40" s="19"/>
      <c r="W40" s="20">
        <f>2.2*12</f>
        <v>26.400000000000002</v>
      </c>
      <c r="X40" s="20">
        <f>2.2*12</f>
        <v>26.400000000000002</v>
      </c>
      <c r="Y40" s="15">
        <v>0</v>
      </c>
      <c r="Z40" s="3" t="s">
        <v>423</v>
      </c>
      <c r="AA40" s="18" t="s">
        <v>318</v>
      </c>
      <c r="AB40" s="18">
        <v>31104347</v>
      </c>
      <c r="AC40" s="3"/>
    </row>
    <row r="41" spans="1:29" ht="180">
      <c r="A41" s="3" t="s">
        <v>589</v>
      </c>
      <c r="B41" s="3"/>
      <c r="C41" s="3" t="s">
        <v>417</v>
      </c>
      <c r="D41" s="3">
        <v>13</v>
      </c>
      <c r="E41" s="3" t="s">
        <v>425</v>
      </c>
      <c r="F41" s="3" t="s">
        <v>464</v>
      </c>
      <c r="G41" s="16" t="s">
        <v>483</v>
      </c>
      <c r="H41" s="3" t="s">
        <v>429</v>
      </c>
      <c r="I41" s="3"/>
      <c r="J41" s="3"/>
      <c r="K41" s="3" t="s">
        <v>433</v>
      </c>
      <c r="L41" s="3"/>
      <c r="M41" s="16"/>
      <c r="N41" s="3"/>
      <c r="O41" s="3" t="s">
        <v>460</v>
      </c>
      <c r="P41" s="3"/>
      <c r="Q41" s="14" t="s">
        <v>442</v>
      </c>
      <c r="R41" s="3" t="s">
        <v>450</v>
      </c>
      <c r="S41" s="3"/>
      <c r="T41" s="16"/>
      <c r="U41" s="3" t="s">
        <v>474</v>
      </c>
      <c r="V41" s="19"/>
      <c r="W41" s="20">
        <v>49</v>
      </c>
      <c r="X41" s="20">
        <f>4.5*12</f>
        <v>54</v>
      </c>
      <c r="Y41" s="15">
        <v>0</v>
      </c>
      <c r="Z41" s="3" t="s">
        <v>423</v>
      </c>
      <c r="AA41" s="18" t="s">
        <v>426</v>
      </c>
      <c r="AB41" s="18">
        <v>31104347</v>
      </c>
      <c r="AC41" s="3"/>
    </row>
    <row r="42" spans="1:29" ht="195">
      <c r="A42" s="3" t="s">
        <v>589</v>
      </c>
      <c r="B42" s="3"/>
      <c r="C42" s="3" t="s">
        <v>417</v>
      </c>
      <c r="D42" s="3">
        <v>2</v>
      </c>
      <c r="E42" s="3" t="s">
        <v>425</v>
      </c>
      <c r="F42" s="3" t="s">
        <v>463</v>
      </c>
      <c r="G42" s="16" t="s">
        <v>484</v>
      </c>
      <c r="H42" s="3" t="s">
        <v>429</v>
      </c>
      <c r="I42" s="3"/>
      <c r="J42" s="3"/>
      <c r="K42" s="3" t="s">
        <v>440</v>
      </c>
      <c r="L42" s="3"/>
      <c r="M42" s="16"/>
      <c r="N42" s="3"/>
      <c r="O42" s="3" t="s">
        <v>456</v>
      </c>
      <c r="P42" s="3"/>
      <c r="Q42" s="14" t="s">
        <v>442</v>
      </c>
      <c r="R42" s="3" t="s">
        <v>451</v>
      </c>
      <c r="S42" s="3"/>
      <c r="T42" s="16"/>
      <c r="U42" s="3" t="s">
        <v>475</v>
      </c>
      <c r="V42" s="19"/>
      <c r="W42" s="20">
        <v>31</v>
      </c>
      <c r="X42" s="20">
        <f>2.9*12</f>
        <v>34.799999999999997</v>
      </c>
      <c r="Y42" s="15">
        <v>0</v>
      </c>
      <c r="Z42" s="3" t="s">
        <v>423</v>
      </c>
      <c r="AA42" s="18" t="s">
        <v>426</v>
      </c>
      <c r="AB42" s="18">
        <v>31104347</v>
      </c>
      <c r="AC42" s="3"/>
    </row>
    <row r="43" spans="1:29" ht="105">
      <c r="A43" s="3" t="s">
        <v>589</v>
      </c>
      <c r="B43" s="3"/>
      <c r="C43" s="3" t="s">
        <v>417</v>
      </c>
      <c r="D43" s="3">
        <v>12</v>
      </c>
      <c r="E43" s="3" t="s">
        <v>422</v>
      </c>
      <c r="F43" s="3" t="s">
        <v>466</v>
      </c>
      <c r="G43" s="16" t="s">
        <v>485</v>
      </c>
      <c r="H43" s="3" t="s">
        <v>429</v>
      </c>
      <c r="I43" s="3"/>
      <c r="J43" s="3"/>
      <c r="K43" s="3" t="s">
        <v>441</v>
      </c>
      <c r="L43" s="3"/>
      <c r="M43" s="16"/>
      <c r="N43" s="3"/>
      <c r="O43" s="3" t="s">
        <v>461</v>
      </c>
      <c r="P43" s="3"/>
      <c r="Q43" s="14" t="s">
        <v>442</v>
      </c>
      <c r="R43" s="3" t="s">
        <v>452</v>
      </c>
      <c r="S43" s="3"/>
      <c r="T43" s="16"/>
      <c r="U43" s="3" t="s">
        <v>476</v>
      </c>
      <c r="V43" s="19"/>
      <c r="W43" s="20">
        <f>1.1*12</f>
        <v>13.200000000000001</v>
      </c>
      <c r="X43" s="20">
        <f>1.1*12</f>
        <v>13.200000000000001</v>
      </c>
      <c r="Y43" s="15">
        <v>0</v>
      </c>
      <c r="Z43" s="3" t="s">
        <v>423</v>
      </c>
      <c r="AA43" s="18" t="s">
        <v>426</v>
      </c>
      <c r="AB43" s="18">
        <v>31104347</v>
      </c>
      <c r="AC43" s="3"/>
    </row>
    <row r="44" spans="1:29" ht="270">
      <c r="A44" s="3" t="s">
        <v>486</v>
      </c>
      <c r="B44" s="3"/>
      <c r="C44" s="3" t="s">
        <v>417</v>
      </c>
      <c r="D44" s="19">
        <v>1.9</v>
      </c>
      <c r="E44" s="16" t="s">
        <v>38</v>
      </c>
      <c r="F44" s="16" t="s">
        <v>487</v>
      </c>
      <c r="G44" s="16"/>
      <c r="H44" s="3" t="s">
        <v>490</v>
      </c>
      <c r="I44" s="3"/>
      <c r="J44" s="3"/>
      <c r="K44" s="3"/>
      <c r="L44" s="3"/>
      <c r="M44" s="16"/>
      <c r="N44" s="3"/>
      <c r="O44" s="3" t="s">
        <v>501</v>
      </c>
      <c r="P44" s="3"/>
      <c r="Q44" s="14" t="s">
        <v>339</v>
      </c>
      <c r="R44" s="3" t="s">
        <v>494</v>
      </c>
      <c r="S44" s="3"/>
      <c r="T44" s="16"/>
      <c r="U44" s="3" t="s">
        <v>498</v>
      </c>
      <c r="V44" s="19">
        <v>0</v>
      </c>
      <c r="W44" s="20">
        <v>11</v>
      </c>
      <c r="X44" s="20">
        <v>11</v>
      </c>
      <c r="Y44" s="15">
        <v>0</v>
      </c>
      <c r="Z44" s="3" t="s">
        <v>423</v>
      </c>
      <c r="AA44" s="18" t="s">
        <v>305</v>
      </c>
      <c r="AB44" s="18">
        <v>38797130</v>
      </c>
      <c r="AC44" s="3"/>
    </row>
    <row r="45" spans="1:29" ht="225">
      <c r="A45" s="3" t="s">
        <v>486</v>
      </c>
      <c r="B45" s="3"/>
      <c r="C45" s="3" t="s">
        <v>417</v>
      </c>
      <c r="D45" s="19">
        <v>4</v>
      </c>
      <c r="E45" s="16" t="s">
        <v>37</v>
      </c>
      <c r="F45" s="16" t="s">
        <v>466</v>
      </c>
      <c r="G45" s="16"/>
      <c r="H45" s="3" t="s">
        <v>492</v>
      </c>
      <c r="I45" s="3"/>
      <c r="J45" s="3"/>
      <c r="K45" s="3"/>
      <c r="L45" s="3"/>
      <c r="M45" s="16"/>
      <c r="N45" s="3"/>
      <c r="O45" s="3" t="s">
        <v>500</v>
      </c>
      <c r="P45" s="3"/>
      <c r="Q45" s="14" t="s">
        <v>339</v>
      </c>
      <c r="R45" s="3" t="s">
        <v>495</v>
      </c>
      <c r="S45" s="3"/>
      <c r="T45" s="16"/>
      <c r="U45" s="3" t="s">
        <v>499</v>
      </c>
      <c r="V45" s="19">
        <v>1</v>
      </c>
      <c r="W45" s="20">
        <v>9</v>
      </c>
      <c r="X45" s="20">
        <v>9</v>
      </c>
      <c r="Y45" s="15">
        <v>1</v>
      </c>
      <c r="Z45" s="3" t="s">
        <v>423</v>
      </c>
      <c r="AA45" s="18" t="s">
        <v>489</v>
      </c>
      <c r="AB45" s="18">
        <v>38797130</v>
      </c>
      <c r="AC45" s="3"/>
    </row>
    <row r="46" spans="1:29" ht="240">
      <c r="A46" s="3" t="s">
        <v>486</v>
      </c>
      <c r="B46" s="3"/>
      <c r="C46" s="3" t="s">
        <v>417</v>
      </c>
      <c r="D46" s="19">
        <v>3.2</v>
      </c>
      <c r="E46" s="16" t="s">
        <v>37</v>
      </c>
      <c r="F46" s="16" t="s">
        <v>487</v>
      </c>
      <c r="G46" s="16"/>
      <c r="H46" s="3" t="s">
        <v>491</v>
      </c>
      <c r="I46" s="3"/>
      <c r="J46" s="3"/>
      <c r="K46" s="3"/>
      <c r="L46" s="3"/>
      <c r="M46" s="16"/>
      <c r="N46" s="3"/>
      <c r="O46" s="3" t="s">
        <v>503</v>
      </c>
      <c r="P46" s="3"/>
      <c r="Q46" s="14" t="s">
        <v>339</v>
      </c>
      <c r="R46" s="3" t="s">
        <v>496</v>
      </c>
      <c r="S46" s="3"/>
      <c r="T46" s="16"/>
      <c r="U46" s="3" t="s">
        <v>498</v>
      </c>
      <c r="V46" s="19">
        <v>0</v>
      </c>
      <c r="W46" s="20">
        <v>9</v>
      </c>
      <c r="X46" s="20">
        <v>9</v>
      </c>
      <c r="Y46" s="15">
        <v>0</v>
      </c>
      <c r="Z46" s="3" t="s">
        <v>423</v>
      </c>
      <c r="AA46" s="18" t="s">
        <v>353</v>
      </c>
      <c r="AB46" s="18">
        <v>38797130</v>
      </c>
      <c r="AC46" s="3"/>
    </row>
    <row r="47" spans="1:29" ht="240">
      <c r="A47" s="3" t="s">
        <v>486</v>
      </c>
      <c r="B47" s="3"/>
      <c r="C47" s="3" t="s">
        <v>417</v>
      </c>
      <c r="D47" s="19">
        <v>13</v>
      </c>
      <c r="E47" s="16" t="s">
        <v>37</v>
      </c>
      <c r="F47" s="16" t="s">
        <v>488</v>
      </c>
      <c r="G47" s="16"/>
      <c r="H47" s="3" t="s">
        <v>493</v>
      </c>
      <c r="I47" s="3"/>
      <c r="J47" s="3"/>
      <c r="K47" s="3"/>
      <c r="L47" s="3"/>
      <c r="M47" s="16"/>
      <c r="N47" s="3"/>
      <c r="O47" s="3" t="s">
        <v>502</v>
      </c>
      <c r="P47" s="3"/>
      <c r="Q47" s="14" t="s">
        <v>339</v>
      </c>
      <c r="R47" s="3" t="s">
        <v>497</v>
      </c>
      <c r="S47" s="3"/>
      <c r="T47" s="16"/>
      <c r="U47" s="3" t="s">
        <v>498</v>
      </c>
      <c r="V47" s="19">
        <v>0</v>
      </c>
      <c r="W47" s="20">
        <v>9</v>
      </c>
      <c r="X47" s="20">
        <v>9</v>
      </c>
      <c r="Y47" s="15">
        <v>0</v>
      </c>
      <c r="Z47" s="3" t="s">
        <v>423</v>
      </c>
      <c r="AA47" s="18" t="s">
        <v>318</v>
      </c>
      <c r="AB47" s="18">
        <v>38797130</v>
      </c>
      <c r="AC47" s="3"/>
    </row>
    <row r="48" spans="1:29" ht="165">
      <c r="A48" s="3" t="s">
        <v>506</v>
      </c>
      <c r="B48" s="3"/>
      <c r="C48" s="3" t="s">
        <v>417</v>
      </c>
      <c r="D48" s="19">
        <v>7</v>
      </c>
      <c r="E48" s="16" t="s">
        <v>37</v>
      </c>
      <c r="F48" s="16"/>
      <c r="G48" s="16"/>
      <c r="H48" s="3" t="s">
        <v>509</v>
      </c>
      <c r="I48" s="3" t="s">
        <v>511</v>
      </c>
      <c r="J48" s="3"/>
      <c r="K48" s="3"/>
      <c r="L48" s="3"/>
      <c r="M48" s="16"/>
      <c r="N48" s="3"/>
      <c r="O48" s="3" t="s">
        <v>505</v>
      </c>
      <c r="P48" s="3"/>
      <c r="Q48" s="14" t="s">
        <v>11</v>
      </c>
      <c r="R48" s="3" t="s">
        <v>504</v>
      </c>
      <c r="S48" s="3"/>
      <c r="T48" s="16" t="s">
        <v>507</v>
      </c>
      <c r="U48" s="3"/>
      <c r="V48" s="19"/>
      <c r="W48" s="20"/>
      <c r="X48" s="20"/>
      <c r="Y48" s="15"/>
      <c r="Z48" s="3"/>
      <c r="AA48" s="18"/>
      <c r="AB48" s="18">
        <v>34325058</v>
      </c>
      <c r="AC48" s="3"/>
    </row>
    <row r="49" spans="1:29" ht="165">
      <c r="A49" s="3" t="s">
        <v>506</v>
      </c>
      <c r="B49" s="3"/>
      <c r="C49" s="3" t="s">
        <v>417</v>
      </c>
      <c r="D49" s="19">
        <v>3</v>
      </c>
      <c r="E49" s="16" t="s">
        <v>37</v>
      </c>
      <c r="F49" s="16"/>
      <c r="G49" s="16"/>
      <c r="H49" s="3" t="s">
        <v>510</v>
      </c>
      <c r="I49" s="3" t="s">
        <v>512</v>
      </c>
      <c r="J49" s="3"/>
      <c r="K49" s="3"/>
      <c r="L49" s="3"/>
      <c r="M49" s="16"/>
      <c r="N49" s="3"/>
      <c r="O49" s="3" t="s">
        <v>505</v>
      </c>
      <c r="P49" s="3"/>
      <c r="Q49" s="14" t="s">
        <v>11</v>
      </c>
      <c r="R49" s="3" t="s">
        <v>504</v>
      </c>
      <c r="S49" s="3"/>
      <c r="T49" s="16" t="s">
        <v>508</v>
      </c>
      <c r="U49" s="3"/>
      <c r="V49" s="19"/>
      <c r="W49" s="20"/>
      <c r="X49" s="20"/>
      <c r="Y49" s="15"/>
      <c r="Z49" s="3"/>
      <c r="AA49" s="18"/>
      <c r="AB49" s="18">
        <v>34325058</v>
      </c>
      <c r="AC49" s="3"/>
    </row>
    <row r="50" spans="1:29" ht="75">
      <c r="A50" s="3" t="s">
        <v>0</v>
      </c>
      <c r="B50" s="3"/>
      <c r="C50" s="3" t="s">
        <v>417</v>
      </c>
      <c r="D50" s="19">
        <v>3</v>
      </c>
      <c r="E50" s="16" t="s">
        <v>37</v>
      </c>
      <c r="F50" s="16" t="s">
        <v>424</v>
      </c>
      <c r="G50" s="3" t="s">
        <v>520</v>
      </c>
      <c r="H50" s="3" t="s">
        <v>553</v>
      </c>
      <c r="I50" s="3" t="s">
        <v>554</v>
      </c>
      <c r="J50" s="3" t="s">
        <v>579</v>
      </c>
      <c r="K50" s="3"/>
      <c r="L50" s="3"/>
      <c r="M50" s="16"/>
      <c r="N50" s="3"/>
      <c r="O50" s="3" t="s">
        <v>525</v>
      </c>
      <c r="P50" s="3"/>
      <c r="Q50" s="14" t="s">
        <v>442</v>
      </c>
      <c r="R50" s="3" t="s">
        <v>517</v>
      </c>
      <c r="S50" s="3"/>
      <c r="T50" s="16" t="s">
        <v>515</v>
      </c>
      <c r="U50" s="3"/>
      <c r="V50" s="19">
        <v>1</v>
      </c>
      <c r="W50" s="20">
        <v>6</v>
      </c>
      <c r="X50" s="20">
        <v>18</v>
      </c>
      <c r="Y50" s="15">
        <v>1</v>
      </c>
      <c r="Z50" s="3" t="s">
        <v>325</v>
      </c>
      <c r="AA50" s="18" t="s">
        <v>489</v>
      </c>
      <c r="AB50" s="18">
        <v>28704208</v>
      </c>
      <c r="AC50" s="3"/>
    </row>
    <row r="51" spans="1:29" ht="90">
      <c r="A51" s="3" t="s">
        <v>0</v>
      </c>
      <c r="B51" s="3"/>
      <c r="C51" s="3" t="s">
        <v>417</v>
      </c>
      <c r="D51" s="19">
        <v>4</v>
      </c>
      <c r="E51" s="16" t="s">
        <v>37</v>
      </c>
      <c r="F51" s="16" t="s">
        <v>513</v>
      </c>
      <c r="G51" s="3" t="s">
        <v>521</v>
      </c>
      <c r="H51" s="3" t="s">
        <v>430</v>
      </c>
      <c r="I51" s="3" t="s">
        <v>556</v>
      </c>
      <c r="J51" s="3" t="s">
        <v>580</v>
      </c>
      <c r="K51" s="3"/>
      <c r="L51" s="3"/>
      <c r="M51" s="16"/>
      <c r="N51" s="3"/>
      <c r="O51" s="3" t="s">
        <v>523</v>
      </c>
      <c r="P51" s="3"/>
      <c r="Q51" s="14" t="s">
        <v>442</v>
      </c>
      <c r="R51" s="3" t="s">
        <v>518</v>
      </c>
      <c r="S51" s="3"/>
      <c r="T51" s="16" t="s">
        <v>516</v>
      </c>
      <c r="U51" s="3"/>
      <c r="V51" s="19">
        <v>1</v>
      </c>
      <c r="W51" s="20">
        <v>6</v>
      </c>
      <c r="X51" s="20">
        <v>20</v>
      </c>
      <c r="Y51" s="15">
        <v>1</v>
      </c>
      <c r="Z51" s="3" t="s">
        <v>325</v>
      </c>
      <c r="AA51" s="18" t="s">
        <v>353</v>
      </c>
      <c r="AB51" s="18">
        <v>28704208</v>
      </c>
      <c r="AC51" s="3"/>
    </row>
    <row r="52" spans="1:29" ht="90">
      <c r="A52" s="3" t="s">
        <v>0</v>
      </c>
      <c r="B52" s="3"/>
      <c r="C52" s="3" t="s">
        <v>417</v>
      </c>
      <c r="D52" s="19">
        <v>7</v>
      </c>
      <c r="E52" s="16" t="s">
        <v>38</v>
      </c>
      <c r="F52" s="16" t="s">
        <v>514</v>
      </c>
      <c r="G52" s="3" t="s">
        <v>522</v>
      </c>
      <c r="H52" s="3" t="s">
        <v>430</v>
      </c>
      <c r="I52" s="3" t="s">
        <v>557</v>
      </c>
      <c r="J52" s="3" t="s">
        <v>580</v>
      </c>
      <c r="K52" s="3"/>
      <c r="L52" s="3"/>
      <c r="M52" s="16"/>
      <c r="N52" s="3"/>
      <c r="O52" s="3" t="s">
        <v>524</v>
      </c>
      <c r="P52" s="3"/>
      <c r="Q52" s="14" t="s">
        <v>442</v>
      </c>
      <c r="R52" s="3" t="s">
        <v>519</v>
      </c>
      <c r="S52" s="3"/>
      <c r="T52" s="16" t="s">
        <v>516</v>
      </c>
      <c r="U52" s="3"/>
      <c r="V52" s="19">
        <v>0</v>
      </c>
      <c r="W52" s="20">
        <v>10</v>
      </c>
      <c r="X52" s="20">
        <v>10</v>
      </c>
      <c r="Y52" s="15">
        <v>1</v>
      </c>
      <c r="Z52" s="3" t="s">
        <v>325</v>
      </c>
      <c r="AA52" s="18" t="s">
        <v>318</v>
      </c>
      <c r="AB52" s="18">
        <v>28704208</v>
      </c>
      <c r="AC52" s="3"/>
    </row>
    <row r="53" spans="1:29" ht="90">
      <c r="A53" s="3" t="s">
        <v>526</v>
      </c>
      <c r="B53" s="3"/>
      <c r="C53" s="3" t="s">
        <v>407</v>
      </c>
      <c r="D53" s="15">
        <v>13</v>
      </c>
      <c r="E53" s="16" t="s">
        <v>39</v>
      </c>
      <c r="F53" s="3" t="s">
        <v>56</v>
      </c>
      <c r="G53" s="3" t="s">
        <v>46</v>
      </c>
      <c r="H53" s="3" t="s">
        <v>57</v>
      </c>
      <c r="I53" s="3" t="s">
        <v>58</v>
      </c>
      <c r="J53" s="3" t="s">
        <v>43</v>
      </c>
      <c r="K53" s="3" t="s">
        <v>46</v>
      </c>
      <c r="L53" s="3" t="s">
        <v>59</v>
      </c>
      <c r="M53" s="3" t="s">
        <v>46</v>
      </c>
      <c r="N53" s="3" t="s">
        <v>60</v>
      </c>
      <c r="O53" s="3" t="s">
        <v>61</v>
      </c>
      <c r="P53" s="3" t="s">
        <v>46</v>
      </c>
      <c r="Q53" s="3" t="s">
        <v>49</v>
      </c>
      <c r="R53" s="3" t="s">
        <v>62</v>
      </c>
      <c r="S53" s="3" t="s">
        <v>63</v>
      </c>
      <c r="T53" s="3" t="s">
        <v>46</v>
      </c>
      <c r="U53" s="3" t="s">
        <v>64</v>
      </c>
      <c r="V53" s="15">
        <v>0</v>
      </c>
      <c r="W53" s="17">
        <v>16</v>
      </c>
      <c r="X53" s="17">
        <v>16</v>
      </c>
      <c r="Y53" s="15">
        <v>0</v>
      </c>
      <c r="Z53" s="3" t="s">
        <v>65</v>
      </c>
      <c r="AA53" s="18" t="s">
        <v>46</v>
      </c>
      <c r="AB53" s="18">
        <v>33138864</v>
      </c>
      <c r="AC53" s="3"/>
    </row>
    <row r="54" spans="1:29" ht="210">
      <c r="A54" s="3" t="s">
        <v>527</v>
      </c>
      <c r="B54" s="3"/>
      <c r="C54" s="3" t="s">
        <v>540</v>
      </c>
      <c r="D54" s="15">
        <v>12</v>
      </c>
      <c r="E54" s="16" t="s">
        <v>39</v>
      </c>
      <c r="F54" s="3" t="s">
        <v>71</v>
      </c>
      <c r="G54" s="3" t="s">
        <v>72</v>
      </c>
      <c r="H54" s="3" t="s">
        <v>57</v>
      </c>
      <c r="I54" s="3" t="s">
        <v>58</v>
      </c>
      <c r="J54" s="3" t="s">
        <v>73</v>
      </c>
      <c r="K54" s="3" t="s">
        <v>74</v>
      </c>
      <c r="L54" s="3" t="s">
        <v>75</v>
      </c>
      <c r="M54" s="3" t="s">
        <v>46</v>
      </c>
      <c r="N54" s="3" t="s">
        <v>76</v>
      </c>
      <c r="O54" s="3" t="s">
        <v>77</v>
      </c>
      <c r="P54" s="3" t="s">
        <v>46</v>
      </c>
      <c r="Q54" s="3" t="s">
        <v>78</v>
      </c>
      <c r="R54" s="3" t="s">
        <v>79</v>
      </c>
      <c r="S54" s="3" t="s">
        <v>51</v>
      </c>
      <c r="T54" s="3" t="s">
        <v>80</v>
      </c>
      <c r="U54" s="3" t="s">
        <v>81</v>
      </c>
      <c r="V54" s="15">
        <v>1</v>
      </c>
      <c r="W54" s="17">
        <v>4.5</v>
      </c>
      <c r="X54" s="15">
        <v>6</v>
      </c>
      <c r="Y54" s="15">
        <v>0</v>
      </c>
      <c r="Z54" s="3" t="s">
        <v>82</v>
      </c>
      <c r="AA54" s="18" t="s">
        <v>83</v>
      </c>
      <c r="AB54" s="18">
        <v>30816933</v>
      </c>
      <c r="AC54" s="3"/>
    </row>
    <row r="55" spans="1:29" ht="270">
      <c r="A55" s="3" t="s">
        <v>527</v>
      </c>
      <c r="B55" s="3"/>
      <c r="C55" s="3" t="s">
        <v>540</v>
      </c>
      <c r="D55" s="15">
        <v>10</v>
      </c>
      <c r="E55" s="16" t="s">
        <v>84</v>
      </c>
      <c r="F55" s="3" t="s">
        <v>85</v>
      </c>
      <c r="G55" s="3" t="s">
        <v>86</v>
      </c>
      <c r="H55" s="3" t="s">
        <v>57</v>
      </c>
      <c r="I55" s="3" t="s">
        <v>87</v>
      </c>
      <c r="J55" s="3" t="s">
        <v>88</v>
      </c>
      <c r="K55" s="3" t="s">
        <v>89</v>
      </c>
      <c r="L55" s="3" t="s">
        <v>75</v>
      </c>
      <c r="M55" s="3" t="s">
        <v>46</v>
      </c>
      <c r="N55" s="3" t="s">
        <v>76</v>
      </c>
      <c r="O55" s="3" t="s">
        <v>90</v>
      </c>
      <c r="P55" s="3" t="s">
        <v>91</v>
      </c>
      <c r="Q55" s="3" t="s">
        <v>78</v>
      </c>
      <c r="R55" s="3" t="s">
        <v>92</v>
      </c>
      <c r="S55" s="3" t="s">
        <v>51</v>
      </c>
      <c r="T55" s="3" t="s">
        <v>93</v>
      </c>
      <c r="U55" s="3" t="s">
        <v>94</v>
      </c>
      <c r="V55" s="15">
        <v>1</v>
      </c>
      <c r="W55" s="17">
        <v>1</v>
      </c>
      <c r="X55" s="15">
        <v>7</v>
      </c>
      <c r="Y55" s="15">
        <v>0</v>
      </c>
      <c r="Z55" s="3" t="s">
        <v>83</v>
      </c>
      <c r="AA55" s="18" t="s">
        <v>95</v>
      </c>
      <c r="AB55" s="18">
        <v>30816933</v>
      </c>
      <c r="AC55" s="3"/>
    </row>
    <row r="56" spans="1:29" ht="240">
      <c r="A56" s="3" t="s">
        <v>527</v>
      </c>
      <c r="B56" s="3"/>
      <c r="C56" s="3" t="s">
        <v>540</v>
      </c>
      <c r="D56" s="15">
        <v>18</v>
      </c>
      <c r="E56" s="16" t="s">
        <v>39</v>
      </c>
      <c r="F56" s="3" t="s">
        <v>96</v>
      </c>
      <c r="G56" s="3" t="s">
        <v>97</v>
      </c>
      <c r="H56" s="3" t="s">
        <v>57</v>
      </c>
      <c r="I56" s="3" t="s">
        <v>58</v>
      </c>
      <c r="J56" s="3" t="s">
        <v>98</v>
      </c>
      <c r="K56" s="3" t="s">
        <v>46</v>
      </c>
      <c r="L56" s="3" t="s">
        <v>75</v>
      </c>
      <c r="M56" s="3" t="s">
        <v>46</v>
      </c>
      <c r="N56" s="3" t="s">
        <v>76</v>
      </c>
      <c r="O56" s="3" t="s">
        <v>90</v>
      </c>
      <c r="P56" s="3" t="s">
        <v>90</v>
      </c>
      <c r="Q56" s="3" t="s">
        <v>78</v>
      </c>
      <c r="R56" s="3" t="s">
        <v>99</v>
      </c>
      <c r="S56" s="3" t="s">
        <v>51</v>
      </c>
      <c r="T56" s="3" t="s">
        <v>100</v>
      </c>
      <c r="U56" s="3" t="s">
        <v>101</v>
      </c>
      <c r="V56" s="15" t="s">
        <v>102</v>
      </c>
      <c r="W56" s="17" t="s">
        <v>103</v>
      </c>
      <c r="X56" s="15">
        <v>42</v>
      </c>
      <c r="Y56" s="15">
        <v>0</v>
      </c>
      <c r="Z56" s="3" t="s">
        <v>83</v>
      </c>
      <c r="AA56" s="18" t="s">
        <v>104</v>
      </c>
      <c r="AB56" s="18">
        <v>30816933</v>
      </c>
      <c r="AC56" s="3"/>
    </row>
    <row r="57" spans="1:29" ht="135">
      <c r="A57" s="3" t="s">
        <v>528</v>
      </c>
      <c r="B57" s="3"/>
      <c r="C57" s="3" t="s">
        <v>539</v>
      </c>
      <c r="D57" s="19">
        <v>1.5</v>
      </c>
      <c r="E57" s="16" t="s">
        <v>531</v>
      </c>
      <c r="F57" s="16" t="s">
        <v>14</v>
      </c>
      <c r="G57" s="16" t="s">
        <v>532</v>
      </c>
      <c r="H57" s="3" t="s">
        <v>538</v>
      </c>
      <c r="I57" s="3" t="s">
        <v>537</v>
      </c>
      <c r="J57" s="3"/>
      <c r="K57" s="3"/>
      <c r="L57" s="3"/>
      <c r="M57" s="16"/>
      <c r="N57" s="3"/>
      <c r="O57" s="3" t="s">
        <v>534</v>
      </c>
      <c r="P57" s="3"/>
      <c r="Q57" s="14" t="s">
        <v>535</v>
      </c>
      <c r="R57" s="3" t="s">
        <v>536</v>
      </c>
      <c r="S57" s="3"/>
      <c r="T57" s="16"/>
      <c r="U57" s="3" t="s">
        <v>533</v>
      </c>
      <c r="V57" s="19">
        <v>1</v>
      </c>
      <c r="W57" s="20">
        <v>60</v>
      </c>
      <c r="X57" s="20">
        <v>60</v>
      </c>
      <c r="Y57" s="15" t="s">
        <v>541</v>
      </c>
      <c r="Z57" s="3" t="s">
        <v>529</v>
      </c>
      <c r="AA57" s="18" t="s">
        <v>530</v>
      </c>
      <c r="AB57" s="18">
        <v>36527465</v>
      </c>
      <c r="AC57" s="3"/>
    </row>
    <row r="58" spans="1:29" ht="210">
      <c r="A58" s="3" t="s">
        <v>576</v>
      </c>
      <c r="B58" s="3"/>
      <c r="C58" s="3" t="s">
        <v>539</v>
      </c>
      <c r="D58" s="19">
        <v>6</v>
      </c>
      <c r="E58" s="16" t="s">
        <v>425</v>
      </c>
      <c r="F58" s="16" t="s">
        <v>551</v>
      </c>
      <c r="G58" s="3"/>
      <c r="H58" s="16" t="s">
        <v>430</v>
      </c>
      <c r="I58" s="3" t="s">
        <v>552</v>
      </c>
      <c r="J58" s="3" t="s">
        <v>580</v>
      </c>
      <c r="K58" s="3"/>
      <c r="L58" s="3"/>
      <c r="M58" s="16" t="s">
        <v>582</v>
      </c>
      <c r="N58" s="3"/>
      <c r="O58" s="3" t="s">
        <v>583</v>
      </c>
      <c r="P58" s="3"/>
      <c r="Q58" s="3" t="s">
        <v>541</v>
      </c>
      <c r="R58" s="3" t="s">
        <v>585</v>
      </c>
      <c r="S58" s="3"/>
      <c r="T58" s="16" t="s">
        <v>584</v>
      </c>
      <c r="U58" s="3" t="s">
        <v>581</v>
      </c>
      <c r="V58" s="19">
        <v>1</v>
      </c>
      <c r="W58" s="20" t="s">
        <v>541</v>
      </c>
      <c r="X58" s="20" t="s">
        <v>541</v>
      </c>
      <c r="Y58" s="15">
        <v>0</v>
      </c>
      <c r="Z58" s="3" t="s">
        <v>529</v>
      </c>
      <c r="AA58" s="18" t="s">
        <v>530</v>
      </c>
      <c r="AB58" s="18">
        <v>27825128</v>
      </c>
      <c r="AC58" s="3"/>
    </row>
    <row r="59" spans="1:29" ht="90">
      <c r="A59" s="3" t="s">
        <v>590</v>
      </c>
      <c r="B59" s="3"/>
      <c r="C59" s="3" t="s">
        <v>610</v>
      </c>
      <c r="D59" s="3">
        <v>5</v>
      </c>
      <c r="E59" s="3" t="s">
        <v>592</v>
      </c>
      <c r="F59" s="3" t="s">
        <v>594</v>
      </c>
      <c r="G59" s="3" t="s">
        <v>597</v>
      </c>
      <c r="H59" s="3"/>
      <c r="I59" s="3"/>
      <c r="J59" s="3"/>
      <c r="K59" s="3"/>
      <c r="L59" s="3"/>
      <c r="M59" s="3"/>
      <c r="N59" s="3"/>
      <c r="O59" s="3" t="s">
        <v>605</v>
      </c>
      <c r="P59" s="3"/>
      <c r="Q59" s="14" t="s">
        <v>608</v>
      </c>
      <c r="R59" s="3" t="s">
        <v>611</v>
      </c>
      <c r="S59" s="3"/>
      <c r="T59" s="3"/>
      <c r="U59" s="3" t="s">
        <v>601</v>
      </c>
      <c r="V59" s="3"/>
      <c r="W59" s="3"/>
      <c r="X59" s="3"/>
      <c r="Y59" s="3"/>
      <c r="Z59" s="3"/>
      <c r="AA59" s="18" t="s">
        <v>318</v>
      </c>
      <c r="AB59" s="18">
        <v>32980923</v>
      </c>
      <c r="AC59" s="3"/>
    </row>
    <row r="60" spans="1:29" ht="105">
      <c r="A60" s="3" t="s">
        <v>590</v>
      </c>
      <c r="B60" s="3"/>
      <c r="C60" s="3" t="s">
        <v>610</v>
      </c>
      <c r="D60" s="19">
        <v>4</v>
      </c>
      <c r="E60" s="16" t="s">
        <v>593</v>
      </c>
      <c r="F60" s="16" t="s">
        <v>595</v>
      </c>
      <c r="G60" s="3" t="s">
        <v>598</v>
      </c>
      <c r="H60" s="16"/>
      <c r="I60" s="3"/>
      <c r="J60" s="3"/>
      <c r="K60" s="3"/>
      <c r="L60" s="3"/>
      <c r="M60" s="16"/>
      <c r="N60" s="3"/>
      <c r="O60" s="3" t="s">
        <v>606</v>
      </c>
      <c r="P60" s="3"/>
      <c r="Q60" s="14" t="s">
        <v>608</v>
      </c>
      <c r="R60" s="3" t="s">
        <v>611</v>
      </c>
      <c r="S60" s="3"/>
      <c r="T60" s="16"/>
      <c r="U60" s="3" t="s">
        <v>602</v>
      </c>
      <c r="V60" s="19">
        <v>1</v>
      </c>
      <c r="W60" s="20">
        <v>36</v>
      </c>
      <c r="X60" s="20"/>
      <c r="Y60" s="15"/>
      <c r="Z60" s="3"/>
      <c r="AA60" s="18" t="s">
        <v>318</v>
      </c>
      <c r="AB60" s="18">
        <v>32980923</v>
      </c>
      <c r="AC60" s="3"/>
    </row>
    <row r="61" spans="1:29" ht="75">
      <c r="A61" s="3" t="s">
        <v>590</v>
      </c>
      <c r="B61" s="3"/>
      <c r="C61" s="3" t="s">
        <v>609</v>
      </c>
      <c r="D61" s="19">
        <v>17</v>
      </c>
      <c r="E61" s="16" t="s">
        <v>425</v>
      </c>
      <c r="F61" s="16" t="s">
        <v>559</v>
      </c>
      <c r="G61" s="3" t="s">
        <v>599</v>
      </c>
      <c r="H61" s="16" t="s">
        <v>429</v>
      </c>
      <c r="I61" s="3" t="s">
        <v>560</v>
      </c>
      <c r="J61" s="3" t="s">
        <v>591</v>
      </c>
      <c r="K61" s="3"/>
      <c r="L61" s="3"/>
      <c r="M61" s="16"/>
      <c r="N61" s="3"/>
      <c r="O61" s="3" t="s">
        <v>605</v>
      </c>
      <c r="P61" s="3"/>
      <c r="Q61" s="14" t="s">
        <v>608</v>
      </c>
      <c r="R61" s="3" t="s">
        <v>611</v>
      </c>
      <c r="S61" s="3"/>
      <c r="T61" s="16"/>
      <c r="U61" s="3" t="s">
        <v>603</v>
      </c>
      <c r="V61" s="19">
        <v>1</v>
      </c>
      <c r="W61" s="20">
        <v>24</v>
      </c>
      <c r="X61" s="20">
        <v>24</v>
      </c>
      <c r="Y61" s="15"/>
      <c r="Z61" s="3" t="s">
        <v>541</v>
      </c>
      <c r="AA61" s="18" t="s">
        <v>575</v>
      </c>
      <c r="AB61" s="18">
        <v>32980923</v>
      </c>
      <c r="AC61" s="3"/>
    </row>
    <row r="62" spans="1:29" ht="75">
      <c r="A62" s="3" t="s">
        <v>590</v>
      </c>
      <c r="B62" s="3"/>
      <c r="C62" s="3" t="s">
        <v>610</v>
      </c>
      <c r="D62" s="19">
        <v>32</v>
      </c>
      <c r="E62" s="16" t="s">
        <v>593</v>
      </c>
      <c r="F62" s="16" t="s">
        <v>596</v>
      </c>
      <c r="G62" s="16" t="s">
        <v>600</v>
      </c>
      <c r="H62" s="3"/>
      <c r="I62" s="3"/>
      <c r="J62" s="3"/>
      <c r="K62" s="3"/>
      <c r="L62" s="3"/>
      <c r="M62" s="16"/>
      <c r="N62" s="3"/>
      <c r="O62" s="3" t="s">
        <v>607</v>
      </c>
      <c r="P62" s="3"/>
      <c r="Q62" s="14" t="s">
        <v>608</v>
      </c>
      <c r="R62" s="3" t="s">
        <v>612</v>
      </c>
      <c r="S62" s="3"/>
      <c r="T62" s="16"/>
      <c r="U62" s="3" t="s">
        <v>604</v>
      </c>
      <c r="V62" s="19"/>
      <c r="W62" s="20"/>
      <c r="X62" s="20"/>
      <c r="Y62" s="15"/>
      <c r="Z62" s="3"/>
      <c r="AA62" s="18" t="s">
        <v>318</v>
      </c>
      <c r="AB62" s="18">
        <v>32980923</v>
      </c>
      <c r="AC62" s="3"/>
    </row>
    <row r="63" spans="1:29" ht="120">
      <c r="A63" s="3" t="s">
        <v>613</v>
      </c>
      <c r="B63" s="3"/>
      <c r="C63" s="3" t="s">
        <v>609</v>
      </c>
      <c r="D63" s="19">
        <v>5</v>
      </c>
      <c r="E63" s="16" t="s">
        <v>422</v>
      </c>
      <c r="F63" s="16" t="s">
        <v>561</v>
      </c>
      <c r="G63" s="3" t="s">
        <v>617</v>
      </c>
      <c r="H63" s="16" t="s">
        <v>614</v>
      </c>
      <c r="I63" s="3"/>
      <c r="J63" s="3"/>
      <c r="K63" s="3"/>
      <c r="L63" s="3"/>
      <c r="M63" s="16"/>
      <c r="N63" s="3"/>
      <c r="O63" s="3" t="s">
        <v>813</v>
      </c>
      <c r="P63" s="3"/>
      <c r="Q63" s="14" t="s">
        <v>608</v>
      </c>
      <c r="R63" s="3" t="s">
        <v>619</v>
      </c>
      <c r="S63" s="3"/>
      <c r="T63" s="16" t="s">
        <v>620</v>
      </c>
      <c r="U63" s="3" t="s">
        <v>814</v>
      </c>
      <c r="V63" s="19">
        <v>1</v>
      </c>
      <c r="W63" s="20">
        <v>3</v>
      </c>
      <c r="X63" s="20">
        <v>3</v>
      </c>
      <c r="Y63" s="15" t="s">
        <v>618</v>
      </c>
      <c r="Z63" s="3" t="s">
        <v>615</v>
      </c>
      <c r="AA63" s="37" t="s">
        <v>616</v>
      </c>
      <c r="AB63" s="18">
        <v>33713516</v>
      </c>
      <c r="AC63" s="3"/>
    </row>
    <row r="64" spans="1:29" ht="135">
      <c r="A64" s="3" t="s">
        <v>621</v>
      </c>
      <c r="B64" s="3"/>
      <c r="C64" s="3" t="s">
        <v>609</v>
      </c>
      <c r="D64" s="19">
        <v>1</v>
      </c>
      <c r="E64" s="16" t="s">
        <v>422</v>
      </c>
      <c r="F64" s="16" t="s">
        <v>543</v>
      </c>
      <c r="G64" s="16" t="s">
        <v>618</v>
      </c>
      <c r="H64" s="3" t="s">
        <v>544</v>
      </c>
      <c r="I64" s="3"/>
      <c r="J64" s="3" t="s">
        <v>622</v>
      </c>
      <c r="K64" s="3"/>
      <c r="L64" s="3"/>
      <c r="M64" s="16"/>
      <c r="N64" s="3"/>
      <c r="O64" s="3" t="s">
        <v>623</v>
      </c>
      <c r="P64" s="3"/>
      <c r="Q64" s="3" t="s">
        <v>618</v>
      </c>
      <c r="R64" s="3" t="s">
        <v>624</v>
      </c>
      <c r="S64" s="3"/>
      <c r="T64" s="16"/>
      <c r="U64" s="3"/>
      <c r="V64" s="19"/>
      <c r="W64" s="20"/>
      <c r="X64" s="20">
        <v>20.399999999999999</v>
      </c>
      <c r="Y64" s="15">
        <v>1</v>
      </c>
      <c r="Z64" s="3" t="s">
        <v>618</v>
      </c>
      <c r="AA64" s="3" t="s">
        <v>618</v>
      </c>
      <c r="AB64" s="18">
        <v>26919435</v>
      </c>
      <c r="AC64" s="3"/>
    </row>
    <row r="65" spans="1:29" ht="30">
      <c r="A65" s="3" t="s">
        <v>621</v>
      </c>
      <c r="B65" s="3"/>
      <c r="C65" s="3" t="s">
        <v>609</v>
      </c>
      <c r="D65" s="19">
        <v>2</v>
      </c>
      <c r="E65" s="16" t="s">
        <v>422</v>
      </c>
      <c r="F65" s="16" t="s">
        <v>413</v>
      </c>
      <c r="G65" s="16" t="s">
        <v>618</v>
      </c>
      <c r="H65" s="3" t="s">
        <v>545</v>
      </c>
      <c r="I65" s="3"/>
      <c r="J65" s="3">
        <v>36</v>
      </c>
      <c r="K65" s="3"/>
      <c r="L65" s="3"/>
      <c r="M65" s="16"/>
      <c r="N65" s="3"/>
      <c r="O65" s="3"/>
      <c r="P65" s="3"/>
      <c r="Q65" s="3" t="s">
        <v>618</v>
      </c>
      <c r="R65" s="3"/>
      <c r="S65" s="3"/>
      <c r="T65" s="16"/>
      <c r="U65" s="3"/>
      <c r="V65" s="19"/>
      <c r="W65" s="20"/>
      <c r="X65" s="20" t="s">
        <v>618</v>
      </c>
      <c r="Y65" s="15">
        <v>0</v>
      </c>
      <c r="Z65" s="3" t="s">
        <v>618</v>
      </c>
      <c r="AA65" s="3" t="s">
        <v>618</v>
      </c>
      <c r="AB65" s="18">
        <v>26919435</v>
      </c>
      <c r="AC65" s="3"/>
    </row>
    <row r="66" spans="1:29" ht="30">
      <c r="A66" s="3" t="s">
        <v>621</v>
      </c>
      <c r="B66" s="3"/>
      <c r="C66" s="3" t="s">
        <v>609</v>
      </c>
      <c r="D66" s="19">
        <v>3</v>
      </c>
      <c r="E66" s="16" t="s">
        <v>422</v>
      </c>
      <c r="F66" s="16" t="s">
        <v>546</v>
      </c>
      <c r="G66" s="16" t="s">
        <v>618</v>
      </c>
      <c r="H66" s="3" t="s">
        <v>547</v>
      </c>
      <c r="I66" s="3"/>
      <c r="J66" s="3">
        <v>37</v>
      </c>
      <c r="K66" s="3"/>
      <c r="L66" s="3"/>
      <c r="M66" s="16"/>
      <c r="N66" s="3"/>
      <c r="O66" s="3"/>
      <c r="P66" s="3"/>
      <c r="Q66" s="3" t="s">
        <v>618</v>
      </c>
      <c r="R66" s="3"/>
      <c r="S66" s="3"/>
      <c r="T66" s="16"/>
      <c r="U66" s="3"/>
      <c r="V66" s="19"/>
      <c r="W66" s="20"/>
      <c r="X66" s="20">
        <v>39.6</v>
      </c>
      <c r="Y66" s="15">
        <v>0</v>
      </c>
      <c r="Z66" s="3" t="s">
        <v>618</v>
      </c>
      <c r="AA66" s="3" t="s">
        <v>618</v>
      </c>
      <c r="AB66" s="18">
        <v>26919435</v>
      </c>
      <c r="AC66" s="3"/>
    </row>
    <row r="67" spans="1:29" ht="30">
      <c r="A67" s="3" t="s">
        <v>621</v>
      </c>
      <c r="B67" s="3"/>
      <c r="C67" s="3" t="s">
        <v>609</v>
      </c>
      <c r="D67" s="19">
        <v>4</v>
      </c>
      <c r="E67" s="16" t="s">
        <v>422</v>
      </c>
      <c r="F67" s="16" t="s">
        <v>412</v>
      </c>
      <c r="G67" s="16" t="s">
        <v>618</v>
      </c>
      <c r="H67" s="3" t="s">
        <v>429</v>
      </c>
      <c r="I67" s="3"/>
      <c r="J67" s="3">
        <v>30</v>
      </c>
      <c r="K67" s="3"/>
      <c r="L67" s="3"/>
      <c r="M67" s="16"/>
      <c r="N67" s="3"/>
      <c r="O67" s="3"/>
      <c r="P67" s="3"/>
      <c r="Q67" s="3" t="s">
        <v>618</v>
      </c>
      <c r="R67" s="3"/>
      <c r="S67" s="3"/>
      <c r="T67" s="16"/>
      <c r="U67" s="3"/>
      <c r="V67" s="19"/>
      <c r="W67" s="20"/>
      <c r="X67" s="20">
        <v>7.2</v>
      </c>
      <c r="Y67" s="15">
        <v>0</v>
      </c>
      <c r="Z67" s="3" t="s">
        <v>618</v>
      </c>
      <c r="AA67" s="3" t="s">
        <v>618</v>
      </c>
      <c r="AB67" s="18">
        <v>26919435</v>
      </c>
      <c r="AC67" s="3"/>
    </row>
    <row r="68" spans="1:29" ht="30">
      <c r="A68" s="3" t="s">
        <v>621</v>
      </c>
      <c r="B68" s="3"/>
      <c r="C68" s="3" t="s">
        <v>609</v>
      </c>
      <c r="D68" s="19">
        <v>4</v>
      </c>
      <c r="E68" s="16" t="s">
        <v>422</v>
      </c>
      <c r="F68" s="16" t="s">
        <v>543</v>
      </c>
      <c r="G68" s="16" t="s">
        <v>618</v>
      </c>
      <c r="H68" s="3" t="s">
        <v>430</v>
      </c>
      <c r="I68" s="3"/>
      <c r="J68" s="3">
        <v>29</v>
      </c>
      <c r="K68" s="3"/>
      <c r="L68" s="3"/>
      <c r="M68" s="16"/>
      <c r="N68" s="3"/>
      <c r="O68" s="3"/>
      <c r="P68" s="3"/>
      <c r="Q68" s="3" t="s">
        <v>618</v>
      </c>
      <c r="R68" s="3"/>
      <c r="S68" s="3"/>
      <c r="T68" s="16"/>
      <c r="U68" s="3"/>
      <c r="V68" s="19"/>
      <c r="W68" s="20"/>
      <c r="X68" s="20">
        <v>75.599999999999994</v>
      </c>
      <c r="Y68" s="15">
        <v>1</v>
      </c>
      <c r="Z68" s="3" t="s">
        <v>618</v>
      </c>
      <c r="AA68" s="3" t="s">
        <v>618</v>
      </c>
      <c r="AB68" s="18">
        <v>26919435</v>
      </c>
      <c r="AC68" s="3"/>
    </row>
    <row r="69" spans="1:29" ht="30">
      <c r="A69" s="3" t="s">
        <v>621</v>
      </c>
      <c r="B69" s="3"/>
      <c r="C69" s="3" t="s">
        <v>609</v>
      </c>
      <c r="D69" s="19">
        <v>11</v>
      </c>
      <c r="E69" s="16" t="s">
        <v>422</v>
      </c>
      <c r="F69" s="16" t="s">
        <v>546</v>
      </c>
      <c r="G69" s="16" t="s">
        <v>618</v>
      </c>
      <c r="H69" s="3" t="s">
        <v>548</v>
      </c>
      <c r="I69" s="3"/>
      <c r="J69" s="3">
        <v>20</v>
      </c>
      <c r="K69" s="3"/>
      <c r="L69" s="3"/>
      <c r="M69" s="16"/>
      <c r="N69" s="3"/>
      <c r="O69" s="3"/>
      <c r="P69" s="3"/>
      <c r="Q69" s="3" t="s">
        <v>618</v>
      </c>
      <c r="R69" s="3"/>
      <c r="S69" s="3"/>
      <c r="T69" s="16"/>
      <c r="U69" s="3"/>
      <c r="V69" s="19"/>
      <c r="W69" s="20"/>
      <c r="X69" s="20" t="s">
        <v>618</v>
      </c>
      <c r="Y69" s="15" t="s">
        <v>618</v>
      </c>
      <c r="Z69" s="3" t="s">
        <v>618</v>
      </c>
      <c r="AA69" s="3" t="s">
        <v>618</v>
      </c>
      <c r="AB69" s="18">
        <v>26919435</v>
      </c>
      <c r="AC69" s="3"/>
    </row>
    <row r="70" spans="1:29" ht="30">
      <c r="A70" s="3" t="s">
        <v>621</v>
      </c>
      <c r="B70" s="3"/>
      <c r="C70" s="3" t="s">
        <v>609</v>
      </c>
      <c r="D70" s="19">
        <v>2</v>
      </c>
      <c r="E70" s="16" t="s">
        <v>422</v>
      </c>
      <c r="F70" s="16" t="s">
        <v>424</v>
      </c>
      <c r="G70" s="16" t="s">
        <v>618</v>
      </c>
      <c r="H70" s="3" t="s">
        <v>429</v>
      </c>
      <c r="I70" s="3"/>
      <c r="J70" s="3">
        <v>30</v>
      </c>
      <c r="K70" s="3"/>
      <c r="L70" s="3"/>
      <c r="M70" s="16"/>
      <c r="N70" s="3"/>
      <c r="O70" s="3"/>
      <c r="P70" s="3"/>
      <c r="Q70" s="3" t="s">
        <v>618</v>
      </c>
      <c r="R70" s="3"/>
      <c r="S70" s="3"/>
      <c r="T70" s="16"/>
      <c r="U70" s="3"/>
      <c r="V70" s="19"/>
      <c r="W70" s="20"/>
      <c r="X70" s="20" t="s">
        <v>618</v>
      </c>
      <c r="Y70" s="15" t="s">
        <v>618</v>
      </c>
      <c r="Z70" s="3" t="s">
        <v>618</v>
      </c>
      <c r="AA70" s="3" t="s">
        <v>618</v>
      </c>
      <c r="AB70" s="18">
        <v>26919435</v>
      </c>
      <c r="AC70" s="3"/>
    </row>
    <row r="71" spans="1:29" ht="30">
      <c r="A71" s="3" t="s">
        <v>621</v>
      </c>
      <c r="B71" s="3"/>
      <c r="C71" s="3" t="s">
        <v>609</v>
      </c>
      <c r="D71" s="19">
        <v>2</v>
      </c>
      <c r="E71" s="16" t="s">
        <v>422</v>
      </c>
      <c r="F71" s="16" t="s">
        <v>424</v>
      </c>
      <c r="G71" s="16" t="s">
        <v>618</v>
      </c>
      <c r="H71" s="3" t="s">
        <v>547</v>
      </c>
      <c r="I71" s="3"/>
      <c r="J71" s="3">
        <v>37</v>
      </c>
      <c r="K71" s="3"/>
      <c r="L71" s="3"/>
      <c r="M71" s="16"/>
      <c r="N71" s="3"/>
      <c r="O71" s="3"/>
      <c r="P71" s="3"/>
      <c r="Q71" s="3" t="s">
        <v>618</v>
      </c>
      <c r="R71" s="3"/>
      <c r="S71" s="3"/>
      <c r="T71" s="16"/>
      <c r="U71" s="3"/>
      <c r="V71" s="19"/>
      <c r="W71" s="20"/>
      <c r="X71" s="20" t="s">
        <v>618</v>
      </c>
      <c r="Y71" s="15" t="s">
        <v>618</v>
      </c>
      <c r="Z71" s="3" t="s">
        <v>618</v>
      </c>
      <c r="AA71" s="3" t="s">
        <v>618</v>
      </c>
      <c r="AB71" s="18">
        <v>26919435</v>
      </c>
      <c r="AC71" s="3"/>
    </row>
    <row r="72" spans="1:29" ht="30">
      <c r="A72" s="3" t="s">
        <v>621</v>
      </c>
      <c r="B72" s="3"/>
      <c r="C72" s="3" t="s">
        <v>609</v>
      </c>
      <c r="D72" s="19" t="s">
        <v>190</v>
      </c>
      <c r="E72" s="16" t="s">
        <v>422</v>
      </c>
      <c r="F72" s="16" t="s">
        <v>190</v>
      </c>
      <c r="G72" s="16" t="s">
        <v>618</v>
      </c>
      <c r="H72" s="3" t="s">
        <v>547</v>
      </c>
      <c r="I72" s="3"/>
      <c r="J72" s="3">
        <v>37</v>
      </c>
      <c r="K72" s="3"/>
      <c r="L72" s="3"/>
      <c r="M72" s="16"/>
      <c r="N72" s="3"/>
      <c r="O72" s="3"/>
      <c r="P72" s="3"/>
      <c r="Q72" s="3" t="s">
        <v>618</v>
      </c>
      <c r="R72" s="3"/>
      <c r="S72" s="3"/>
      <c r="T72" s="16"/>
      <c r="U72" s="3"/>
      <c r="V72" s="19"/>
      <c r="W72" s="20"/>
      <c r="X72" s="20" t="s">
        <v>618</v>
      </c>
      <c r="Y72" s="15" t="s">
        <v>618</v>
      </c>
      <c r="Z72" s="3" t="s">
        <v>618</v>
      </c>
      <c r="AA72" s="3" t="s">
        <v>618</v>
      </c>
      <c r="AB72" s="18">
        <v>26919435</v>
      </c>
      <c r="AC72" s="3"/>
    </row>
    <row r="73" spans="1:29" ht="30">
      <c r="A73" s="3" t="s">
        <v>621</v>
      </c>
      <c r="B73" s="3"/>
      <c r="C73" s="3" t="s">
        <v>609</v>
      </c>
      <c r="D73" s="19">
        <v>5</v>
      </c>
      <c r="E73" s="16" t="s">
        <v>425</v>
      </c>
      <c r="F73" s="16" t="s">
        <v>424</v>
      </c>
      <c r="G73" s="16" t="s">
        <v>618</v>
      </c>
      <c r="H73" s="3" t="s">
        <v>547</v>
      </c>
      <c r="I73" s="3"/>
      <c r="J73" s="3">
        <v>37</v>
      </c>
      <c r="K73" s="3"/>
      <c r="L73" s="3"/>
      <c r="M73" s="16"/>
      <c r="N73" s="3"/>
      <c r="O73" s="3"/>
      <c r="P73" s="3"/>
      <c r="Q73" s="3" t="s">
        <v>618</v>
      </c>
      <c r="R73" s="3"/>
      <c r="S73" s="3"/>
      <c r="T73" s="16"/>
      <c r="U73" s="3"/>
      <c r="V73" s="19"/>
      <c r="W73" s="20"/>
      <c r="X73" s="20">
        <v>21.6</v>
      </c>
      <c r="Y73" s="15">
        <v>1</v>
      </c>
      <c r="Z73" s="3" t="s">
        <v>618</v>
      </c>
      <c r="AA73" s="3" t="s">
        <v>618</v>
      </c>
      <c r="AB73" s="18">
        <v>26919435</v>
      </c>
      <c r="AC73" s="3"/>
    </row>
    <row r="74" spans="1:29" ht="30">
      <c r="A74" s="3" t="s">
        <v>621</v>
      </c>
      <c r="B74" s="3"/>
      <c r="C74" s="3" t="s">
        <v>609</v>
      </c>
      <c r="D74" s="19">
        <v>2</v>
      </c>
      <c r="E74" s="16" t="s">
        <v>425</v>
      </c>
      <c r="F74" s="16" t="s">
        <v>424</v>
      </c>
      <c r="G74" s="16" t="s">
        <v>618</v>
      </c>
      <c r="H74" s="3" t="s">
        <v>430</v>
      </c>
      <c r="I74" s="3"/>
      <c r="J74" s="3">
        <v>29</v>
      </c>
      <c r="K74" s="3"/>
      <c r="L74" s="3"/>
      <c r="M74" s="16"/>
      <c r="N74" s="3"/>
      <c r="O74" s="3"/>
      <c r="P74" s="3"/>
      <c r="Q74" s="3" t="s">
        <v>618</v>
      </c>
      <c r="R74" s="3"/>
      <c r="S74" s="3"/>
      <c r="T74" s="16"/>
      <c r="U74" s="3"/>
      <c r="V74" s="19"/>
      <c r="W74" s="20"/>
      <c r="X74" s="20" t="s">
        <v>618</v>
      </c>
      <c r="Y74" s="15" t="s">
        <v>618</v>
      </c>
      <c r="Z74" s="3" t="s">
        <v>618</v>
      </c>
      <c r="AA74" s="3" t="s">
        <v>618</v>
      </c>
      <c r="AB74" s="18">
        <v>26919435</v>
      </c>
      <c r="AC74" s="3"/>
    </row>
    <row r="75" spans="1:29" ht="30">
      <c r="A75" s="3" t="s">
        <v>621</v>
      </c>
      <c r="B75" s="3"/>
      <c r="C75" s="3" t="s">
        <v>609</v>
      </c>
      <c r="D75" s="19" t="s">
        <v>190</v>
      </c>
      <c r="E75" s="16" t="s">
        <v>425</v>
      </c>
      <c r="F75" s="16" t="s">
        <v>190</v>
      </c>
      <c r="G75" s="16" t="s">
        <v>618</v>
      </c>
      <c r="H75" s="3" t="s">
        <v>549</v>
      </c>
      <c r="I75" s="3"/>
      <c r="J75" s="3">
        <v>19</v>
      </c>
      <c r="K75" s="3"/>
      <c r="L75" s="3"/>
      <c r="M75" s="16"/>
      <c r="N75" s="3"/>
      <c r="O75" s="3"/>
      <c r="P75" s="3"/>
      <c r="Q75" s="3" t="s">
        <v>618</v>
      </c>
      <c r="R75" s="3"/>
      <c r="S75" s="3"/>
      <c r="T75" s="16"/>
      <c r="U75" s="3"/>
      <c r="V75" s="19"/>
      <c r="W75" s="20"/>
      <c r="X75" s="20" t="s">
        <v>618</v>
      </c>
      <c r="Y75" s="15" t="s">
        <v>618</v>
      </c>
      <c r="Z75" s="3" t="s">
        <v>618</v>
      </c>
      <c r="AA75" s="3" t="s">
        <v>618</v>
      </c>
      <c r="AB75" s="18">
        <v>26919435</v>
      </c>
      <c r="AC75" s="3"/>
    </row>
    <row r="76" spans="1:29" ht="30">
      <c r="A76" s="3" t="s">
        <v>621</v>
      </c>
      <c r="B76" s="3"/>
      <c r="C76" s="3" t="s">
        <v>609</v>
      </c>
      <c r="D76" s="19">
        <v>5</v>
      </c>
      <c r="E76" s="16" t="s">
        <v>425</v>
      </c>
      <c r="F76" s="16" t="s">
        <v>550</v>
      </c>
      <c r="G76" s="16" t="s">
        <v>618</v>
      </c>
      <c r="H76" s="3" t="s">
        <v>427</v>
      </c>
      <c r="I76" s="3"/>
      <c r="J76" s="3">
        <v>42</v>
      </c>
      <c r="K76" s="3"/>
      <c r="L76" s="3"/>
      <c r="M76" s="16"/>
      <c r="N76" s="3"/>
      <c r="O76" s="3"/>
      <c r="P76" s="3"/>
      <c r="Q76" s="3" t="s">
        <v>618</v>
      </c>
      <c r="R76" s="3"/>
      <c r="S76" s="3"/>
      <c r="T76" s="16"/>
      <c r="U76" s="3"/>
      <c r="V76" s="19"/>
      <c r="W76" s="20"/>
      <c r="X76" s="20">
        <v>10.8</v>
      </c>
      <c r="Y76" s="15">
        <v>0</v>
      </c>
      <c r="Z76" s="3" t="s">
        <v>618</v>
      </c>
      <c r="AA76" s="3" t="s">
        <v>618</v>
      </c>
      <c r="AB76" s="18">
        <v>26919435</v>
      </c>
      <c r="AC76" s="3"/>
    </row>
    <row r="77" spans="1:29" ht="30">
      <c r="A77" s="3" t="s">
        <v>621</v>
      </c>
      <c r="B77" s="3"/>
      <c r="C77" s="3" t="s">
        <v>609</v>
      </c>
      <c r="D77" s="19">
        <v>12</v>
      </c>
      <c r="E77" s="16" t="s">
        <v>425</v>
      </c>
      <c r="F77" s="16" t="s">
        <v>424</v>
      </c>
      <c r="G77" s="16" t="s">
        <v>618</v>
      </c>
      <c r="H77" s="3" t="s">
        <v>430</v>
      </c>
      <c r="I77" s="3"/>
      <c r="J77" s="3">
        <v>29</v>
      </c>
      <c r="K77" s="3"/>
      <c r="L77" s="3"/>
      <c r="M77" s="16"/>
      <c r="N77" s="3"/>
      <c r="O77" s="3"/>
      <c r="P77" s="3"/>
      <c r="Q77" s="3" t="s">
        <v>618</v>
      </c>
      <c r="R77" s="3"/>
      <c r="S77" s="3"/>
      <c r="T77" s="16"/>
      <c r="U77" s="3"/>
      <c r="V77" s="19"/>
      <c r="W77" s="20"/>
      <c r="X77" s="20" t="s">
        <v>618</v>
      </c>
      <c r="Y77" s="15" t="s">
        <v>618</v>
      </c>
      <c r="Z77" s="3" t="s">
        <v>618</v>
      </c>
      <c r="AA77" s="3" t="s">
        <v>618</v>
      </c>
      <c r="AB77" s="18">
        <v>26919435</v>
      </c>
      <c r="AC77" s="3"/>
    </row>
    <row r="78" spans="1:29" ht="49.5" customHeight="1">
      <c r="A78" s="3" t="s">
        <v>625</v>
      </c>
      <c r="B78" s="3"/>
      <c r="C78" s="3" t="s">
        <v>609</v>
      </c>
      <c r="D78" s="19">
        <v>4</v>
      </c>
      <c r="E78" s="16" t="s">
        <v>422</v>
      </c>
      <c r="F78" s="16" t="s">
        <v>562</v>
      </c>
      <c r="G78" s="16" t="s">
        <v>618</v>
      </c>
      <c r="H78" s="3" t="s">
        <v>618</v>
      </c>
      <c r="I78" s="3"/>
      <c r="J78" s="3"/>
      <c r="K78" s="3"/>
      <c r="L78" s="3"/>
      <c r="M78" s="16"/>
      <c r="N78" s="3"/>
      <c r="O78" s="3" t="s">
        <v>626</v>
      </c>
      <c r="P78" s="3"/>
      <c r="Q78" s="14" t="s">
        <v>608</v>
      </c>
      <c r="R78" s="3" t="s">
        <v>628</v>
      </c>
      <c r="S78" s="3"/>
      <c r="T78" s="16"/>
      <c r="U78" s="3" t="s">
        <v>627</v>
      </c>
      <c r="V78" s="19"/>
      <c r="W78" s="20"/>
      <c r="X78" s="20">
        <v>38.400000000000006</v>
      </c>
      <c r="Y78" s="15">
        <v>1</v>
      </c>
      <c r="Z78" s="3"/>
      <c r="AA78" s="18"/>
      <c r="AB78" s="18">
        <v>35174661</v>
      </c>
      <c r="AC78" s="3"/>
    </row>
    <row r="79" spans="1:29" ht="45">
      <c r="A79" s="3" t="s">
        <v>625</v>
      </c>
      <c r="B79" s="3"/>
      <c r="C79" s="3" t="s">
        <v>609</v>
      </c>
      <c r="D79" s="19">
        <v>1.2</v>
      </c>
      <c r="E79" s="16" t="s">
        <v>422</v>
      </c>
      <c r="F79" s="16" t="s">
        <v>563</v>
      </c>
      <c r="G79" s="16" t="s">
        <v>618</v>
      </c>
      <c r="H79" s="3" t="s">
        <v>618</v>
      </c>
      <c r="I79" s="3"/>
      <c r="J79" s="3"/>
      <c r="K79" s="3"/>
      <c r="L79" s="3"/>
      <c r="M79" s="16"/>
      <c r="N79" s="3"/>
      <c r="O79" s="3" t="s">
        <v>626</v>
      </c>
      <c r="P79" s="3"/>
      <c r="Q79" s="14" t="s">
        <v>618</v>
      </c>
      <c r="R79" s="3" t="s">
        <v>618</v>
      </c>
      <c r="S79" s="3"/>
      <c r="T79" s="16"/>
      <c r="U79" s="3" t="s">
        <v>627</v>
      </c>
      <c r="V79" s="19"/>
      <c r="W79" s="20"/>
      <c r="X79" s="20">
        <v>21.6</v>
      </c>
      <c r="Y79" s="15">
        <v>1</v>
      </c>
      <c r="Z79" s="3"/>
      <c r="AA79" s="18"/>
      <c r="AB79" s="18">
        <v>35174661</v>
      </c>
      <c r="AC79" s="3"/>
    </row>
    <row r="80" spans="1:29" ht="45">
      <c r="A80" s="3" t="s">
        <v>625</v>
      </c>
      <c r="B80" s="3"/>
      <c r="C80" s="3" t="s">
        <v>609</v>
      </c>
      <c r="D80" s="19">
        <v>1.9</v>
      </c>
      <c r="E80" s="16" t="s">
        <v>422</v>
      </c>
      <c r="F80" s="16" t="s">
        <v>564</v>
      </c>
      <c r="G80" s="16" t="s">
        <v>618</v>
      </c>
      <c r="H80" s="3" t="s">
        <v>618</v>
      </c>
      <c r="I80" s="3"/>
      <c r="J80" s="3"/>
      <c r="K80" s="3"/>
      <c r="L80" s="3"/>
      <c r="M80" s="16"/>
      <c r="N80" s="3"/>
      <c r="O80" s="3" t="s">
        <v>626</v>
      </c>
      <c r="P80" s="3"/>
      <c r="Q80" s="14" t="s">
        <v>608</v>
      </c>
      <c r="R80" s="3" t="s">
        <v>629</v>
      </c>
      <c r="S80" s="3"/>
      <c r="T80" s="16"/>
      <c r="U80" s="3" t="s">
        <v>627</v>
      </c>
      <c r="V80" s="19"/>
      <c r="W80" s="20"/>
      <c r="X80" s="20">
        <v>15.600000000000001</v>
      </c>
      <c r="Y80" s="15">
        <v>1</v>
      </c>
      <c r="Z80" s="3"/>
      <c r="AA80" s="18"/>
      <c r="AB80" s="18">
        <v>35174661</v>
      </c>
      <c r="AC80" s="3"/>
    </row>
    <row r="81" spans="1:29" ht="45">
      <c r="A81" s="3" t="s">
        <v>625</v>
      </c>
      <c r="B81" s="3"/>
      <c r="C81" s="3" t="s">
        <v>609</v>
      </c>
      <c r="D81" s="19">
        <v>1.5</v>
      </c>
      <c r="E81" s="16" t="s">
        <v>425</v>
      </c>
      <c r="F81" s="16" t="s">
        <v>565</v>
      </c>
      <c r="G81" s="16" t="s">
        <v>618</v>
      </c>
      <c r="H81" s="3" t="s">
        <v>618</v>
      </c>
      <c r="I81" s="3"/>
      <c r="J81" s="3"/>
      <c r="K81" s="3"/>
      <c r="L81" s="3"/>
      <c r="M81" s="16"/>
      <c r="N81" s="3"/>
      <c r="O81" s="3" t="s">
        <v>626</v>
      </c>
      <c r="P81" s="3"/>
      <c r="Q81" s="14" t="s">
        <v>608</v>
      </c>
      <c r="R81" s="3" t="s">
        <v>630</v>
      </c>
      <c r="S81" s="3"/>
      <c r="T81" s="16"/>
      <c r="U81" s="3" t="s">
        <v>627</v>
      </c>
      <c r="V81" s="19"/>
      <c r="W81" s="20">
        <v>69.599999999999994</v>
      </c>
      <c r="X81" s="20">
        <v>69.599999999999994</v>
      </c>
      <c r="Y81" s="15">
        <v>0</v>
      </c>
      <c r="Z81" s="3"/>
      <c r="AA81" s="18"/>
      <c r="AB81" s="18">
        <v>35174661</v>
      </c>
      <c r="AC81" s="3"/>
    </row>
    <row r="82" spans="1:29" ht="60">
      <c r="A82" s="3" t="s">
        <v>625</v>
      </c>
      <c r="B82" s="3"/>
      <c r="C82" s="3" t="s">
        <v>609</v>
      </c>
      <c r="D82" s="19">
        <v>1.8</v>
      </c>
      <c r="E82" s="16" t="s">
        <v>422</v>
      </c>
      <c r="F82" s="16" t="s">
        <v>566</v>
      </c>
      <c r="G82" s="16" t="s">
        <v>618</v>
      </c>
      <c r="H82" s="3" t="s">
        <v>618</v>
      </c>
      <c r="I82" s="3"/>
      <c r="J82" s="3"/>
      <c r="K82" s="3"/>
      <c r="L82" s="3"/>
      <c r="M82" s="16"/>
      <c r="N82" s="3"/>
      <c r="O82" s="3" t="s">
        <v>626</v>
      </c>
      <c r="P82" s="3"/>
      <c r="Q82" s="14" t="s">
        <v>608</v>
      </c>
      <c r="R82" s="3" t="s">
        <v>631</v>
      </c>
      <c r="S82" s="3"/>
      <c r="T82" s="16"/>
      <c r="U82" s="3" t="s">
        <v>627</v>
      </c>
      <c r="V82" s="19"/>
      <c r="W82" s="20">
        <v>51.6</v>
      </c>
      <c r="X82" s="20">
        <v>51.6</v>
      </c>
      <c r="Y82" s="15">
        <v>0</v>
      </c>
      <c r="Z82" s="3"/>
      <c r="AA82" s="18"/>
      <c r="AB82" s="18">
        <v>35174661</v>
      </c>
      <c r="AC82" s="3"/>
    </row>
    <row r="83" spans="1:29" ht="45">
      <c r="A83" s="3" t="s">
        <v>625</v>
      </c>
      <c r="B83" s="3"/>
      <c r="C83" s="3" t="s">
        <v>609</v>
      </c>
      <c r="D83" s="19">
        <v>7.6</v>
      </c>
      <c r="E83" s="16" t="s">
        <v>422</v>
      </c>
      <c r="F83" s="16" t="s">
        <v>637</v>
      </c>
      <c r="G83" s="16" t="s">
        <v>618</v>
      </c>
      <c r="H83" s="3" t="s">
        <v>618</v>
      </c>
      <c r="I83" s="3"/>
      <c r="J83" s="3"/>
      <c r="K83" s="3"/>
      <c r="L83" s="3"/>
      <c r="M83" s="16"/>
      <c r="N83" s="3"/>
      <c r="O83" s="3" t="s">
        <v>626</v>
      </c>
      <c r="P83" s="3"/>
      <c r="Q83" s="14" t="s">
        <v>608</v>
      </c>
      <c r="R83" s="3" t="s">
        <v>632</v>
      </c>
      <c r="S83" s="3"/>
      <c r="T83" s="16"/>
      <c r="U83" s="3" t="s">
        <v>627</v>
      </c>
      <c r="V83" s="19"/>
      <c r="W83" s="20">
        <v>19.2</v>
      </c>
      <c r="X83" s="20">
        <v>19.2</v>
      </c>
      <c r="Y83" s="15">
        <v>0</v>
      </c>
      <c r="Z83" s="3"/>
      <c r="AA83" s="18"/>
      <c r="AB83" s="18">
        <v>35174661</v>
      </c>
      <c r="AC83" s="3"/>
    </row>
    <row r="84" spans="1:29" ht="60">
      <c r="A84" s="3" t="s">
        <v>625</v>
      </c>
      <c r="B84" s="3"/>
      <c r="C84" s="3" t="s">
        <v>609</v>
      </c>
      <c r="D84" s="19">
        <v>1.7</v>
      </c>
      <c r="E84" s="16" t="s">
        <v>422</v>
      </c>
      <c r="F84" s="16" t="s">
        <v>568</v>
      </c>
      <c r="G84" s="16" t="s">
        <v>618</v>
      </c>
      <c r="H84" s="3" t="s">
        <v>618</v>
      </c>
      <c r="I84" s="3"/>
      <c r="J84" s="3"/>
      <c r="K84" s="3"/>
      <c r="L84" s="3"/>
      <c r="M84" s="16"/>
      <c r="N84" s="3"/>
      <c r="O84" s="3" t="s">
        <v>626</v>
      </c>
      <c r="P84" s="3"/>
      <c r="Q84" s="14" t="s">
        <v>608</v>
      </c>
      <c r="R84" s="3" t="s">
        <v>633</v>
      </c>
      <c r="S84" s="3"/>
      <c r="T84" s="16"/>
      <c r="U84" s="3" t="s">
        <v>627</v>
      </c>
      <c r="V84" s="19"/>
      <c r="W84" s="20"/>
      <c r="X84" s="20">
        <v>9.6000000000000014</v>
      </c>
      <c r="Y84" s="15">
        <v>1</v>
      </c>
      <c r="Z84" s="3"/>
      <c r="AA84" s="18"/>
      <c r="AB84" s="18">
        <v>35174661</v>
      </c>
      <c r="AC84" s="3"/>
    </row>
    <row r="85" spans="1:29" ht="45">
      <c r="A85" s="3" t="s">
        <v>625</v>
      </c>
      <c r="B85" s="3"/>
      <c r="C85" s="3" t="s">
        <v>609</v>
      </c>
      <c r="D85" s="19">
        <v>1.2</v>
      </c>
      <c r="E85" s="16" t="s">
        <v>425</v>
      </c>
      <c r="F85" s="16" t="s">
        <v>569</v>
      </c>
      <c r="G85" s="16" t="s">
        <v>618</v>
      </c>
      <c r="H85" s="3" t="s">
        <v>618</v>
      </c>
      <c r="I85" s="3"/>
      <c r="J85" s="3"/>
      <c r="K85" s="3"/>
      <c r="L85" s="3"/>
      <c r="M85" s="16"/>
      <c r="N85" s="3"/>
      <c r="O85" s="3" t="s">
        <v>626</v>
      </c>
      <c r="P85" s="3"/>
      <c r="Q85" s="14" t="s">
        <v>608</v>
      </c>
      <c r="R85" s="3" t="s">
        <v>632</v>
      </c>
      <c r="S85" s="3"/>
      <c r="T85" s="16"/>
      <c r="U85" s="3" t="s">
        <v>627</v>
      </c>
      <c r="V85" s="19"/>
      <c r="W85" s="20"/>
      <c r="X85" s="20">
        <v>70.800000000000011</v>
      </c>
      <c r="Y85" s="15">
        <v>1</v>
      </c>
      <c r="Z85" s="3"/>
      <c r="AA85" s="18"/>
      <c r="AB85" s="18">
        <v>35174661</v>
      </c>
      <c r="AC85" s="3"/>
    </row>
    <row r="86" spans="1:29" ht="45">
      <c r="A86" s="3" t="s">
        <v>625</v>
      </c>
      <c r="B86" s="3"/>
      <c r="C86" s="3" t="s">
        <v>609</v>
      </c>
      <c r="D86" s="19">
        <v>2.1</v>
      </c>
      <c r="E86" s="16" t="s">
        <v>425</v>
      </c>
      <c r="F86" s="16" t="s">
        <v>567</v>
      </c>
      <c r="G86" s="16" t="s">
        <v>618</v>
      </c>
      <c r="H86" s="3" t="s">
        <v>618</v>
      </c>
      <c r="I86" s="3"/>
      <c r="J86" s="3"/>
      <c r="K86" s="3"/>
      <c r="L86" s="3"/>
      <c r="M86" s="16"/>
      <c r="N86" s="3"/>
      <c r="O86" s="3" t="s">
        <v>626</v>
      </c>
      <c r="P86" s="3"/>
      <c r="Q86" s="14" t="s">
        <v>608</v>
      </c>
      <c r="R86" s="3" t="s">
        <v>634</v>
      </c>
      <c r="S86" s="3"/>
      <c r="T86" s="16"/>
      <c r="U86" s="3" t="s">
        <v>627</v>
      </c>
      <c r="V86" s="19"/>
      <c r="W86" s="20"/>
      <c r="X86" s="20">
        <v>14.399999999999999</v>
      </c>
      <c r="Y86" s="15">
        <v>1</v>
      </c>
      <c r="Z86" s="3"/>
      <c r="AA86" s="18"/>
      <c r="AB86" s="18">
        <v>35174661</v>
      </c>
      <c r="AC86" s="3"/>
    </row>
    <row r="87" spans="1:29" ht="45">
      <c r="A87" s="3" t="s">
        <v>625</v>
      </c>
      <c r="B87" s="3"/>
      <c r="C87" s="3" t="s">
        <v>609</v>
      </c>
      <c r="D87" s="19">
        <v>1.3</v>
      </c>
      <c r="E87" s="16" t="s">
        <v>422</v>
      </c>
      <c r="F87" s="16" t="s">
        <v>567</v>
      </c>
      <c r="G87" s="16" t="s">
        <v>618</v>
      </c>
      <c r="H87" s="3" t="s">
        <v>618</v>
      </c>
      <c r="I87" s="3"/>
      <c r="J87" s="3"/>
      <c r="K87" s="3"/>
      <c r="L87" s="3"/>
      <c r="M87" s="16"/>
      <c r="N87" s="3"/>
      <c r="O87" s="3" t="s">
        <v>626</v>
      </c>
      <c r="P87" s="3"/>
      <c r="Q87" s="14" t="s">
        <v>608</v>
      </c>
      <c r="R87" s="3" t="s">
        <v>635</v>
      </c>
      <c r="S87" s="3"/>
      <c r="T87" s="16"/>
      <c r="U87" s="3" t="s">
        <v>627</v>
      </c>
      <c r="V87" s="19"/>
      <c r="W87" s="20"/>
      <c r="X87" s="20" t="s">
        <v>190</v>
      </c>
      <c r="Y87" s="15">
        <v>0</v>
      </c>
      <c r="Z87" s="3"/>
      <c r="AA87" s="18"/>
      <c r="AB87" s="18">
        <v>35174661</v>
      </c>
      <c r="AC87" s="3"/>
    </row>
    <row r="88" spans="1:29" ht="195">
      <c r="A88" s="3"/>
      <c r="B88" s="3"/>
      <c r="C88" s="3" t="s">
        <v>636</v>
      </c>
      <c r="D88" s="19">
        <v>15</v>
      </c>
      <c r="E88" s="16" t="s">
        <v>39</v>
      </c>
      <c r="F88" s="3" t="s">
        <v>40</v>
      </c>
      <c r="G88" s="3" t="s">
        <v>41</v>
      </c>
      <c r="H88" s="3" t="s">
        <v>42</v>
      </c>
      <c r="I88" s="3" t="s">
        <v>43</v>
      </c>
      <c r="J88" s="3" t="s">
        <v>44</v>
      </c>
      <c r="K88" s="3" t="s">
        <v>45</v>
      </c>
      <c r="L88" s="3" t="s">
        <v>46</v>
      </c>
      <c r="M88" s="3" t="s">
        <v>46</v>
      </c>
      <c r="N88" s="3" t="s">
        <v>46</v>
      </c>
      <c r="O88" s="3" t="s">
        <v>47</v>
      </c>
      <c r="P88" s="3" t="s">
        <v>48</v>
      </c>
      <c r="Q88" s="3" t="s">
        <v>49</v>
      </c>
      <c r="R88" s="3" t="s">
        <v>50</v>
      </c>
      <c r="S88" s="3" t="s">
        <v>51</v>
      </c>
      <c r="T88" s="3" t="s">
        <v>52</v>
      </c>
      <c r="U88" s="3" t="s">
        <v>53</v>
      </c>
      <c r="V88" s="15">
        <v>1</v>
      </c>
      <c r="W88" s="17">
        <v>18</v>
      </c>
      <c r="X88" s="15">
        <v>27</v>
      </c>
      <c r="Y88" s="15" t="s">
        <v>46</v>
      </c>
      <c r="Z88" s="3" t="s">
        <v>54</v>
      </c>
      <c r="AA88" s="18" t="s">
        <v>55</v>
      </c>
      <c r="AB88" s="18">
        <v>32493417</v>
      </c>
      <c r="AC88" s="3"/>
    </row>
    <row r="89" spans="1:29" ht="90">
      <c r="A89" s="3"/>
      <c r="B89" s="3"/>
      <c r="C89" s="3" t="s">
        <v>636</v>
      </c>
      <c r="D89" s="15">
        <v>13</v>
      </c>
      <c r="E89" s="16" t="s">
        <v>39</v>
      </c>
      <c r="F89" s="3" t="s">
        <v>56</v>
      </c>
      <c r="G89" s="3" t="s">
        <v>46</v>
      </c>
      <c r="H89" s="3" t="s">
        <v>57</v>
      </c>
      <c r="I89" s="3" t="s">
        <v>58</v>
      </c>
      <c r="J89" s="3" t="s">
        <v>43</v>
      </c>
      <c r="K89" s="3" t="s">
        <v>46</v>
      </c>
      <c r="L89" s="3" t="s">
        <v>59</v>
      </c>
      <c r="M89" s="3" t="s">
        <v>46</v>
      </c>
      <c r="N89" s="3" t="s">
        <v>60</v>
      </c>
      <c r="O89" s="3" t="s">
        <v>61</v>
      </c>
      <c r="P89" s="3" t="s">
        <v>46</v>
      </c>
      <c r="Q89" s="3" t="s">
        <v>49</v>
      </c>
      <c r="R89" s="3" t="s">
        <v>62</v>
      </c>
      <c r="S89" s="3" t="s">
        <v>63</v>
      </c>
      <c r="T89" s="3" t="s">
        <v>46</v>
      </c>
      <c r="U89" s="3" t="s">
        <v>64</v>
      </c>
      <c r="V89" s="15">
        <v>0</v>
      </c>
      <c r="W89" s="17">
        <v>16</v>
      </c>
      <c r="X89" s="17">
        <v>16</v>
      </c>
      <c r="Y89" s="15">
        <v>0</v>
      </c>
      <c r="Z89" s="3" t="s">
        <v>65</v>
      </c>
      <c r="AA89" s="18" t="s">
        <v>46</v>
      </c>
      <c r="AB89" s="18">
        <v>33138864</v>
      </c>
      <c r="AC89" s="3"/>
    </row>
    <row r="90" spans="1:29" ht="90">
      <c r="A90" s="3"/>
      <c r="B90" s="3"/>
      <c r="C90" s="3" t="s">
        <v>636</v>
      </c>
      <c r="D90" s="15">
        <v>27</v>
      </c>
      <c r="E90" s="16" t="s">
        <v>39</v>
      </c>
      <c r="F90" s="3" t="s">
        <v>66</v>
      </c>
      <c r="G90" s="3" t="s">
        <v>46</v>
      </c>
      <c r="H90" s="3" t="s">
        <v>57</v>
      </c>
      <c r="I90" s="3" t="s">
        <v>58</v>
      </c>
      <c r="J90" s="3" t="s">
        <v>43</v>
      </c>
      <c r="K90" s="3" t="s">
        <v>46</v>
      </c>
      <c r="L90" s="3" t="s">
        <v>59</v>
      </c>
      <c r="M90" s="3" t="s">
        <v>46</v>
      </c>
      <c r="N90" s="3" t="s">
        <v>67</v>
      </c>
      <c r="O90" s="3" t="s">
        <v>68</v>
      </c>
      <c r="P90" s="3" t="s">
        <v>46</v>
      </c>
      <c r="Q90" s="3" t="s">
        <v>49</v>
      </c>
      <c r="R90" s="3" t="s">
        <v>69</v>
      </c>
      <c r="S90" s="3" t="s">
        <v>63</v>
      </c>
      <c r="T90" s="3" t="s">
        <v>46</v>
      </c>
      <c r="U90" s="3" t="s">
        <v>64</v>
      </c>
      <c r="V90" s="15">
        <v>0</v>
      </c>
      <c r="W90" s="17">
        <v>27</v>
      </c>
      <c r="X90" s="17">
        <v>27</v>
      </c>
      <c r="Y90" s="15">
        <v>0</v>
      </c>
      <c r="Z90" s="3" t="s">
        <v>70</v>
      </c>
      <c r="AA90" s="18" t="s">
        <v>46</v>
      </c>
      <c r="AB90" s="18">
        <v>33138864</v>
      </c>
      <c r="AC90" s="3"/>
    </row>
    <row r="91" spans="1:29" ht="180">
      <c r="A91" s="3"/>
      <c r="B91" s="3"/>
      <c r="C91" s="3" t="s">
        <v>636</v>
      </c>
      <c r="D91" s="15">
        <v>64</v>
      </c>
      <c r="E91" s="16" t="s">
        <v>39</v>
      </c>
      <c r="F91" s="3" t="s">
        <v>105</v>
      </c>
      <c r="G91" s="3" t="s">
        <v>46</v>
      </c>
      <c r="H91" s="3" t="s">
        <v>57</v>
      </c>
      <c r="I91" s="3" t="s">
        <v>58</v>
      </c>
      <c r="J91" s="3" t="s">
        <v>43</v>
      </c>
      <c r="K91" s="3" t="s">
        <v>106</v>
      </c>
      <c r="L91" s="3" t="s">
        <v>59</v>
      </c>
      <c r="M91" s="3" t="s">
        <v>107</v>
      </c>
      <c r="N91" s="3" t="s">
        <v>46</v>
      </c>
      <c r="O91" s="3" t="s">
        <v>108</v>
      </c>
      <c r="P91" s="3" t="s">
        <v>46</v>
      </c>
      <c r="Q91" s="3" t="s">
        <v>49</v>
      </c>
      <c r="R91" s="3" t="s">
        <v>109</v>
      </c>
      <c r="S91" s="3" t="s">
        <v>63</v>
      </c>
      <c r="T91" s="3" t="s">
        <v>110</v>
      </c>
      <c r="U91" s="3" t="s">
        <v>111</v>
      </c>
      <c r="V91" s="15">
        <v>1</v>
      </c>
      <c r="W91" s="17">
        <v>12</v>
      </c>
      <c r="X91" s="15">
        <v>12</v>
      </c>
      <c r="Y91" s="15">
        <v>0</v>
      </c>
      <c r="Z91" s="3" t="s">
        <v>112</v>
      </c>
      <c r="AA91" s="18" t="s">
        <v>46</v>
      </c>
      <c r="AB91" s="18">
        <v>36782314</v>
      </c>
      <c r="AC91" s="3"/>
    </row>
    <row r="92" spans="1:29" ht="150">
      <c r="A92" s="3"/>
      <c r="B92" s="3"/>
      <c r="C92" s="3" t="s">
        <v>636</v>
      </c>
      <c r="D92" s="15">
        <v>40</v>
      </c>
      <c r="E92" s="16" t="s">
        <v>39</v>
      </c>
      <c r="F92" s="3" t="s">
        <v>113</v>
      </c>
      <c r="G92" s="3" t="s">
        <v>114</v>
      </c>
      <c r="H92" s="3" t="s">
        <v>57</v>
      </c>
      <c r="I92" s="3" t="s">
        <v>58</v>
      </c>
      <c r="J92" s="3" t="s">
        <v>43</v>
      </c>
      <c r="K92" s="3" t="s">
        <v>106</v>
      </c>
      <c r="L92" s="3" t="s">
        <v>115</v>
      </c>
      <c r="M92" s="3" t="s">
        <v>116</v>
      </c>
      <c r="N92" s="3" t="s">
        <v>46</v>
      </c>
      <c r="O92" s="3" t="s">
        <v>117</v>
      </c>
      <c r="P92" s="3" t="s">
        <v>46</v>
      </c>
      <c r="Q92" s="3" t="s">
        <v>49</v>
      </c>
      <c r="R92" s="3" t="s">
        <v>118</v>
      </c>
      <c r="S92" s="3" t="s">
        <v>63</v>
      </c>
      <c r="T92" s="3" t="s">
        <v>110</v>
      </c>
      <c r="U92" s="3" t="s">
        <v>119</v>
      </c>
      <c r="V92" s="15">
        <v>1</v>
      </c>
      <c r="W92" s="17">
        <v>12</v>
      </c>
      <c r="X92" s="15">
        <v>12</v>
      </c>
      <c r="Y92" s="15">
        <v>0</v>
      </c>
      <c r="Z92" s="3" t="s">
        <v>120</v>
      </c>
      <c r="AA92" s="18" t="s">
        <v>46</v>
      </c>
      <c r="AB92" s="18">
        <v>36782314</v>
      </c>
      <c r="AC92" s="3"/>
    </row>
    <row r="93" spans="1:29" ht="105">
      <c r="A93" s="3"/>
      <c r="B93" s="3"/>
      <c r="C93" s="3" t="s">
        <v>636</v>
      </c>
      <c r="D93" s="19">
        <v>17</v>
      </c>
      <c r="E93" s="16" t="s">
        <v>84</v>
      </c>
      <c r="F93" s="3" t="s">
        <v>121</v>
      </c>
      <c r="G93" s="3" t="s">
        <v>122</v>
      </c>
      <c r="H93" s="3" t="s">
        <v>123</v>
      </c>
      <c r="I93" s="3" t="s">
        <v>124</v>
      </c>
      <c r="J93" s="3" t="s">
        <v>125</v>
      </c>
      <c r="K93" s="3" t="s">
        <v>126</v>
      </c>
      <c r="L93" s="3" t="s">
        <v>127</v>
      </c>
      <c r="M93" s="3" t="s">
        <v>116</v>
      </c>
      <c r="N93" s="3" t="s">
        <v>128</v>
      </c>
      <c r="O93" s="3" t="s">
        <v>129</v>
      </c>
      <c r="P93" s="3" t="s">
        <v>46</v>
      </c>
      <c r="Q93" s="3" t="s">
        <v>78</v>
      </c>
      <c r="R93" s="3" t="s">
        <v>130</v>
      </c>
      <c r="S93" s="3" t="s">
        <v>51</v>
      </c>
      <c r="T93" s="3" t="s">
        <v>46</v>
      </c>
      <c r="U93" s="3" t="s">
        <v>131</v>
      </c>
      <c r="V93" s="19">
        <v>1</v>
      </c>
      <c r="W93" s="20">
        <v>18</v>
      </c>
      <c r="X93" s="15" t="s">
        <v>46</v>
      </c>
      <c r="Y93" s="15">
        <v>0</v>
      </c>
      <c r="Z93" s="3" t="s">
        <v>132</v>
      </c>
      <c r="AA93" s="18"/>
      <c r="AB93" s="18">
        <v>35596897</v>
      </c>
      <c r="AC93" s="3"/>
    </row>
    <row r="94" spans="1:29" ht="75">
      <c r="A94" s="3"/>
      <c r="B94" s="3"/>
      <c r="C94" s="3" t="s">
        <v>636</v>
      </c>
      <c r="D94" s="19">
        <v>18</v>
      </c>
      <c r="E94" s="16" t="s">
        <v>84</v>
      </c>
      <c r="F94" s="3" t="s">
        <v>121</v>
      </c>
      <c r="G94" s="16" t="s">
        <v>46</v>
      </c>
      <c r="H94" s="3" t="s">
        <v>46</v>
      </c>
      <c r="I94" s="3" t="s">
        <v>46</v>
      </c>
      <c r="J94" s="3" t="s">
        <v>46</v>
      </c>
      <c r="K94" s="3" t="s">
        <v>152</v>
      </c>
      <c r="L94" s="3"/>
      <c r="M94" s="3" t="s">
        <v>46</v>
      </c>
      <c r="N94" s="3" t="s">
        <v>46</v>
      </c>
      <c r="O94" s="3" t="s">
        <v>153</v>
      </c>
      <c r="P94" s="3"/>
      <c r="Q94" s="3" t="s">
        <v>46</v>
      </c>
      <c r="R94" s="3" t="s">
        <v>46</v>
      </c>
      <c r="S94" s="3" t="s">
        <v>46</v>
      </c>
      <c r="T94" s="3" t="s">
        <v>46</v>
      </c>
      <c r="U94" s="3" t="s">
        <v>46</v>
      </c>
      <c r="V94" s="19">
        <v>1</v>
      </c>
      <c r="W94" s="20">
        <v>33</v>
      </c>
      <c r="X94" s="15" t="s">
        <v>46</v>
      </c>
      <c r="Y94" s="15">
        <v>0</v>
      </c>
      <c r="Z94" s="3" t="s">
        <v>132</v>
      </c>
      <c r="AA94" s="18"/>
      <c r="AB94" s="18">
        <v>35596897</v>
      </c>
      <c r="AC94" s="3"/>
    </row>
    <row r="95" spans="1:29" ht="105">
      <c r="A95" s="3"/>
      <c r="B95" s="3"/>
      <c r="C95" s="3" t="s">
        <v>636</v>
      </c>
      <c r="D95" s="15">
        <v>21</v>
      </c>
      <c r="E95" s="16" t="s">
        <v>84</v>
      </c>
      <c r="F95" s="3" t="s">
        <v>121</v>
      </c>
      <c r="G95" s="16" t="s">
        <v>46</v>
      </c>
      <c r="H95" s="3" t="s">
        <v>46</v>
      </c>
      <c r="I95" s="3" t="s">
        <v>46</v>
      </c>
      <c r="J95" s="3" t="s">
        <v>46</v>
      </c>
      <c r="K95" s="3" t="s">
        <v>152</v>
      </c>
      <c r="L95" s="3"/>
      <c r="M95" s="3" t="s">
        <v>46</v>
      </c>
      <c r="N95" s="3" t="s">
        <v>46</v>
      </c>
      <c r="O95" s="3" t="s">
        <v>154</v>
      </c>
      <c r="P95" s="3"/>
      <c r="Q95" s="3" t="s">
        <v>46</v>
      </c>
      <c r="R95" s="3" t="s">
        <v>46</v>
      </c>
      <c r="S95" s="3" t="s">
        <v>46</v>
      </c>
      <c r="T95" s="3" t="s">
        <v>46</v>
      </c>
      <c r="U95" s="3" t="s">
        <v>46</v>
      </c>
      <c r="V95" s="19">
        <v>1</v>
      </c>
      <c r="W95" s="20">
        <v>89</v>
      </c>
      <c r="X95" s="15" t="s">
        <v>46</v>
      </c>
      <c r="Y95" s="15">
        <v>0</v>
      </c>
      <c r="Z95" s="3" t="s">
        <v>155</v>
      </c>
      <c r="AA95" s="18"/>
      <c r="AB95" s="18">
        <v>35596897</v>
      </c>
      <c r="AC95" s="3"/>
    </row>
    <row r="96" spans="1:29" ht="330">
      <c r="A96" s="3"/>
      <c r="B96" s="3"/>
      <c r="C96" s="3" t="s">
        <v>636</v>
      </c>
      <c r="D96" s="19">
        <v>25</v>
      </c>
      <c r="E96" s="16" t="s">
        <v>84</v>
      </c>
      <c r="F96" s="3" t="s">
        <v>121</v>
      </c>
      <c r="G96" s="16" t="s">
        <v>46</v>
      </c>
      <c r="H96" s="3" t="s">
        <v>46</v>
      </c>
      <c r="I96" s="3" t="s">
        <v>46</v>
      </c>
      <c r="J96" s="3" t="s">
        <v>46</v>
      </c>
      <c r="K96" s="3" t="s">
        <v>126</v>
      </c>
      <c r="L96" s="3"/>
      <c r="M96" s="3" t="s">
        <v>46</v>
      </c>
      <c r="N96" s="3" t="s">
        <v>46</v>
      </c>
      <c r="O96" s="3" t="s">
        <v>156</v>
      </c>
      <c r="P96" s="3"/>
      <c r="Q96" s="3" t="s">
        <v>46</v>
      </c>
      <c r="R96" s="3" t="s">
        <v>46</v>
      </c>
      <c r="S96" s="3" t="s">
        <v>46</v>
      </c>
      <c r="T96" s="3" t="s">
        <v>46</v>
      </c>
      <c r="U96" s="3" t="s">
        <v>157</v>
      </c>
      <c r="V96" s="19">
        <v>1</v>
      </c>
      <c r="W96" s="20" t="s">
        <v>46</v>
      </c>
      <c r="X96" s="15">
        <v>115</v>
      </c>
      <c r="Y96" s="15">
        <v>1</v>
      </c>
      <c r="Z96" s="3" t="s">
        <v>158</v>
      </c>
      <c r="AA96" s="18"/>
      <c r="AB96" s="18">
        <v>35596897</v>
      </c>
      <c r="AC96" s="3"/>
    </row>
    <row r="97" spans="1:29" ht="90">
      <c r="A97" s="3"/>
      <c r="B97" s="3"/>
      <c r="C97" s="3" t="s">
        <v>636</v>
      </c>
      <c r="D97" s="19">
        <v>72</v>
      </c>
      <c r="E97" s="16" t="s">
        <v>39</v>
      </c>
      <c r="F97" s="16" t="s">
        <v>133</v>
      </c>
      <c r="G97" s="16" t="s">
        <v>46</v>
      </c>
      <c r="H97" s="3" t="s">
        <v>134</v>
      </c>
      <c r="I97" s="3" t="s">
        <v>58</v>
      </c>
      <c r="J97" s="3" t="s">
        <v>135</v>
      </c>
      <c r="K97" s="3" t="s">
        <v>136</v>
      </c>
      <c r="L97" s="3" t="s">
        <v>137</v>
      </c>
      <c r="M97" s="3" t="s">
        <v>116</v>
      </c>
      <c r="N97" s="3" t="s">
        <v>138</v>
      </c>
      <c r="O97" s="3" t="s">
        <v>139</v>
      </c>
      <c r="P97" s="3"/>
      <c r="Q97" s="3" t="s">
        <v>46</v>
      </c>
      <c r="R97" s="3" t="s">
        <v>46</v>
      </c>
      <c r="S97" s="3" t="s">
        <v>63</v>
      </c>
      <c r="T97" s="38" t="s">
        <v>140</v>
      </c>
      <c r="U97" s="3" t="s">
        <v>46</v>
      </c>
      <c r="V97" s="19">
        <v>1</v>
      </c>
      <c r="W97" s="20">
        <v>24</v>
      </c>
      <c r="X97" s="15">
        <v>33</v>
      </c>
      <c r="Y97" s="15">
        <v>0</v>
      </c>
      <c r="Z97" s="3" t="s">
        <v>141</v>
      </c>
      <c r="AA97" s="18"/>
      <c r="AB97" s="18">
        <v>30514397</v>
      </c>
      <c r="AC97" s="3"/>
    </row>
    <row r="98" spans="1:29" ht="120">
      <c r="A98" s="3"/>
      <c r="B98" s="3"/>
      <c r="C98" s="3" t="s">
        <v>636</v>
      </c>
      <c r="D98" s="19">
        <v>43</v>
      </c>
      <c r="E98" s="16" t="s">
        <v>84</v>
      </c>
      <c r="F98" s="3" t="s">
        <v>142</v>
      </c>
      <c r="G98" s="3" t="s">
        <v>143</v>
      </c>
      <c r="H98" s="3" t="s">
        <v>57</v>
      </c>
      <c r="I98" s="3" t="s">
        <v>58</v>
      </c>
      <c r="J98" s="3" t="s">
        <v>43</v>
      </c>
      <c r="K98" s="3" t="s">
        <v>815</v>
      </c>
      <c r="L98" s="3" t="s">
        <v>46</v>
      </c>
      <c r="M98" s="3" t="s">
        <v>46</v>
      </c>
      <c r="N98" s="3" t="s">
        <v>46</v>
      </c>
      <c r="O98" s="3" t="s">
        <v>816</v>
      </c>
      <c r="P98" s="3"/>
      <c r="Q98" s="3" t="s">
        <v>49</v>
      </c>
      <c r="R98" s="3" t="s">
        <v>144</v>
      </c>
      <c r="S98" s="3"/>
      <c r="T98" s="3"/>
      <c r="U98" s="3" t="s">
        <v>145</v>
      </c>
      <c r="V98" s="19">
        <v>0</v>
      </c>
      <c r="W98" s="20">
        <v>8</v>
      </c>
      <c r="X98" s="15">
        <v>8</v>
      </c>
      <c r="Y98" s="15">
        <v>0</v>
      </c>
      <c r="Z98" s="3" t="s">
        <v>817</v>
      </c>
      <c r="AA98" s="18"/>
      <c r="AB98" s="18">
        <v>37265116</v>
      </c>
      <c r="AC98" s="3"/>
    </row>
    <row r="99" spans="1:29" ht="120">
      <c r="A99" s="3"/>
      <c r="B99" s="3"/>
      <c r="C99" s="3" t="s">
        <v>636</v>
      </c>
      <c r="D99" s="19">
        <v>54</v>
      </c>
      <c r="E99" s="16" t="s">
        <v>39</v>
      </c>
      <c r="F99" s="3" t="s">
        <v>121</v>
      </c>
      <c r="G99" s="3" t="s">
        <v>146</v>
      </c>
      <c r="H99" s="3" t="s">
        <v>147</v>
      </c>
      <c r="I99" s="3" t="s">
        <v>148</v>
      </c>
      <c r="J99" s="3" t="s">
        <v>149</v>
      </c>
      <c r="K99" s="3" t="s">
        <v>818</v>
      </c>
      <c r="L99" s="3" t="s">
        <v>819</v>
      </c>
      <c r="M99" s="3" t="s">
        <v>46</v>
      </c>
      <c r="N99" s="3" t="s">
        <v>820</v>
      </c>
      <c r="O99" s="3" t="s">
        <v>821</v>
      </c>
      <c r="P99" s="3"/>
      <c r="Q99" s="3" t="s">
        <v>49</v>
      </c>
      <c r="R99" s="3" t="s">
        <v>150</v>
      </c>
      <c r="S99" s="3" t="s">
        <v>63</v>
      </c>
      <c r="T99" s="3"/>
      <c r="U99" s="3" t="s">
        <v>822</v>
      </c>
      <c r="V99" s="19">
        <v>0</v>
      </c>
      <c r="W99" s="20">
        <v>16</v>
      </c>
      <c r="X99" s="15">
        <v>16</v>
      </c>
      <c r="Y99" s="15">
        <v>0</v>
      </c>
      <c r="Z99" s="3" t="s">
        <v>151</v>
      </c>
      <c r="AA99" s="18"/>
      <c r="AB99" s="18">
        <v>37265116</v>
      </c>
      <c r="AC99" s="3"/>
    </row>
    <row r="100" spans="1:29" ht="90">
      <c r="A100" s="3"/>
      <c r="B100" s="3"/>
      <c r="C100" s="3" t="s">
        <v>636</v>
      </c>
      <c r="D100" s="19">
        <v>5</v>
      </c>
      <c r="E100" s="16" t="s">
        <v>39</v>
      </c>
      <c r="F100" s="16" t="s">
        <v>165</v>
      </c>
      <c r="G100" s="16" t="s">
        <v>46</v>
      </c>
      <c r="H100" s="3" t="s">
        <v>57</v>
      </c>
      <c r="I100" s="3" t="s">
        <v>58</v>
      </c>
      <c r="J100" s="3" t="s">
        <v>166</v>
      </c>
      <c r="K100" s="3" t="s">
        <v>46</v>
      </c>
      <c r="L100" s="3" t="s">
        <v>167</v>
      </c>
      <c r="M100" s="16" t="s">
        <v>168</v>
      </c>
      <c r="N100" s="3" t="s">
        <v>169</v>
      </c>
      <c r="O100" s="3" t="s">
        <v>170</v>
      </c>
      <c r="P100" s="3" t="s">
        <v>46</v>
      </c>
      <c r="Q100" s="3" t="s">
        <v>78</v>
      </c>
      <c r="R100" s="3" t="s">
        <v>171</v>
      </c>
      <c r="S100" s="3" t="s">
        <v>63</v>
      </c>
      <c r="T100" s="38" t="s">
        <v>172</v>
      </c>
      <c r="U100" s="3" t="s">
        <v>46</v>
      </c>
      <c r="V100" s="19">
        <v>0</v>
      </c>
      <c r="W100" s="20">
        <v>15.2</v>
      </c>
      <c r="X100" s="15">
        <v>15.2</v>
      </c>
      <c r="Y100" s="15" t="s">
        <v>46</v>
      </c>
      <c r="Z100" s="3" t="s">
        <v>46</v>
      </c>
      <c r="AA100" s="18" t="s">
        <v>46</v>
      </c>
      <c r="AB100" s="18">
        <v>36201019</v>
      </c>
      <c r="AC100" s="3"/>
    </row>
    <row r="101" spans="1:29" ht="105">
      <c r="A101" s="3"/>
      <c r="B101" s="3"/>
      <c r="C101" s="3" t="s">
        <v>636</v>
      </c>
      <c r="D101" s="19">
        <v>72</v>
      </c>
      <c r="E101" s="16" t="s">
        <v>84</v>
      </c>
      <c r="F101" s="16" t="s">
        <v>173</v>
      </c>
      <c r="G101" s="16" t="s">
        <v>46</v>
      </c>
      <c r="H101" s="3" t="s">
        <v>57</v>
      </c>
      <c r="I101" s="3" t="s">
        <v>58</v>
      </c>
      <c r="J101" s="3" t="s">
        <v>166</v>
      </c>
      <c r="K101" s="3" t="s">
        <v>46</v>
      </c>
      <c r="L101" s="3" t="s">
        <v>174</v>
      </c>
      <c r="M101" s="16" t="s">
        <v>175</v>
      </c>
      <c r="N101" s="3" t="s">
        <v>128</v>
      </c>
      <c r="O101" s="3" t="s">
        <v>176</v>
      </c>
      <c r="P101" s="3" t="s">
        <v>46</v>
      </c>
      <c r="Q101" s="3" t="s">
        <v>49</v>
      </c>
      <c r="R101" s="3" t="s">
        <v>177</v>
      </c>
      <c r="S101" s="3" t="s">
        <v>63</v>
      </c>
      <c r="T101" s="38" t="s">
        <v>178</v>
      </c>
      <c r="U101" s="3" t="s">
        <v>46</v>
      </c>
      <c r="V101" s="19">
        <v>1</v>
      </c>
      <c r="W101" s="20">
        <v>86.2</v>
      </c>
      <c r="X101" s="20">
        <v>86.2</v>
      </c>
      <c r="Y101" s="15" t="s">
        <v>46</v>
      </c>
      <c r="Z101" s="3" t="s">
        <v>46</v>
      </c>
      <c r="AA101" s="18" t="s">
        <v>46</v>
      </c>
      <c r="AB101" s="18">
        <v>36201019</v>
      </c>
      <c r="AC101" s="3"/>
    </row>
    <row r="102" spans="1:29" ht="105">
      <c r="A102" s="3"/>
      <c r="B102" s="3"/>
      <c r="C102" s="3" t="s">
        <v>636</v>
      </c>
      <c r="D102" s="19">
        <v>49</v>
      </c>
      <c r="E102" s="16" t="s">
        <v>84</v>
      </c>
      <c r="F102" s="16" t="s">
        <v>179</v>
      </c>
      <c r="G102" s="16" t="s">
        <v>46</v>
      </c>
      <c r="H102" s="3" t="s">
        <v>180</v>
      </c>
      <c r="I102" s="16" t="s">
        <v>46</v>
      </c>
      <c r="J102" s="3" t="s">
        <v>46</v>
      </c>
      <c r="K102" s="3" t="s">
        <v>46</v>
      </c>
      <c r="L102" s="3" t="s">
        <v>46</v>
      </c>
      <c r="M102" s="16" t="s">
        <v>162</v>
      </c>
      <c r="N102" s="3" t="s">
        <v>128</v>
      </c>
      <c r="O102" s="3" t="s">
        <v>181</v>
      </c>
      <c r="P102" s="3" t="s">
        <v>46</v>
      </c>
      <c r="Q102" s="3" t="s">
        <v>49</v>
      </c>
      <c r="R102" s="3" t="s">
        <v>177</v>
      </c>
      <c r="S102" s="3" t="s">
        <v>51</v>
      </c>
      <c r="T102" s="38" t="s">
        <v>182</v>
      </c>
      <c r="U102" s="3" t="s">
        <v>46</v>
      </c>
      <c r="V102" s="19">
        <v>0</v>
      </c>
      <c r="W102" s="20">
        <v>3.7666666666666666</v>
      </c>
      <c r="X102" s="20">
        <v>3.7666666666666666</v>
      </c>
      <c r="Y102" s="15" t="s">
        <v>46</v>
      </c>
      <c r="Z102" s="3" t="s">
        <v>46</v>
      </c>
      <c r="AA102" s="18" t="s">
        <v>46</v>
      </c>
      <c r="AB102" s="18">
        <v>36201019</v>
      </c>
      <c r="AC102" s="3"/>
    </row>
    <row r="103" spans="1:29" ht="90">
      <c r="A103" s="3"/>
      <c r="B103" s="3"/>
      <c r="C103" s="3" t="s">
        <v>636</v>
      </c>
      <c r="D103" s="19">
        <v>30</v>
      </c>
      <c r="E103" s="16" t="s">
        <v>84</v>
      </c>
      <c r="F103" s="16" t="s">
        <v>183</v>
      </c>
      <c r="G103" s="16" t="s">
        <v>46</v>
      </c>
      <c r="H103" s="3" t="s">
        <v>57</v>
      </c>
      <c r="I103" s="3" t="s">
        <v>58</v>
      </c>
      <c r="J103" s="3" t="s">
        <v>184</v>
      </c>
      <c r="K103" s="3" t="s">
        <v>46</v>
      </c>
      <c r="L103" s="3" t="s">
        <v>185</v>
      </c>
      <c r="M103" s="16" t="s">
        <v>168</v>
      </c>
      <c r="N103" s="3" t="s">
        <v>128</v>
      </c>
      <c r="O103" s="3" t="s">
        <v>186</v>
      </c>
      <c r="P103" s="3" t="s">
        <v>46</v>
      </c>
      <c r="Q103" s="3" t="s">
        <v>78</v>
      </c>
      <c r="R103" s="3" t="s">
        <v>187</v>
      </c>
      <c r="S103" s="16" t="s">
        <v>188</v>
      </c>
      <c r="T103" s="38" t="s">
        <v>189</v>
      </c>
      <c r="U103" s="3" t="s">
        <v>46</v>
      </c>
      <c r="V103" s="19" t="s">
        <v>190</v>
      </c>
      <c r="W103" s="17" t="s">
        <v>46</v>
      </c>
      <c r="X103" s="17" t="s">
        <v>46</v>
      </c>
      <c r="Y103" s="15" t="s">
        <v>46</v>
      </c>
      <c r="Z103" s="3" t="s">
        <v>46</v>
      </c>
      <c r="AA103" s="18" t="s">
        <v>46</v>
      </c>
      <c r="AB103" s="18">
        <v>36201019</v>
      </c>
      <c r="AC103" s="3"/>
    </row>
    <row r="104" spans="1:29" ht="90">
      <c r="A104" s="3"/>
      <c r="B104" s="3"/>
      <c r="C104" s="3" t="s">
        <v>636</v>
      </c>
      <c r="D104" s="19">
        <v>17</v>
      </c>
      <c r="E104" s="16" t="s">
        <v>39</v>
      </c>
      <c r="F104" s="16" t="s">
        <v>183</v>
      </c>
      <c r="G104" s="16" t="s">
        <v>46</v>
      </c>
      <c r="H104" s="3" t="s">
        <v>57</v>
      </c>
      <c r="I104" s="3" t="s">
        <v>58</v>
      </c>
      <c r="J104" s="3" t="s">
        <v>166</v>
      </c>
      <c r="K104" s="3" t="s">
        <v>46</v>
      </c>
      <c r="L104" s="3" t="s">
        <v>191</v>
      </c>
      <c r="M104" s="16" t="s">
        <v>192</v>
      </c>
      <c r="N104" s="3" t="s">
        <v>128</v>
      </c>
      <c r="O104" s="3" t="s">
        <v>193</v>
      </c>
      <c r="P104" s="3" t="s">
        <v>46</v>
      </c>
      <c r="Q104" s="3" t="s">
        <v>78</v>
      </c>
      <c r="R104" s="3" t="s">
        <v>171</v>
      </c>
      <c r="S104" s="16" t="s">
        <v>188</v>
      </c>
      <c r="T104" s="38" t="s">
        <v>194</v>
      </c>
      <c r="U104" s="3" t="s">
        <v>46</v>
      </c>
      <c r="V104" s="19">
        <v>1</v>
      </c>
      <c r="W104" s="20">
        <v>24.633333333333333</v>
      </c>
      <c r="X104" s="20">
        <v>24.633333333333333</v>
      </c>
      <c r="Y104" s="15" t="s">
        <v>46</v>
      </c>
      <c r="Z104" s="3" t="s">
        <v>46</v>
      </c>
      <c r="AA104" s="18" t="s">
        <v>46</v>
      </c>
      <c r="AB104" s="18">
        <v>36201019</v>
      </c>
      <c r="AC104" s="3"/>
    </row>
    <row r="105" spans="1:29" ht="90">
      <c r="A105" s="3"/>
      <c r="B105" s="3"/>
      <c r="C105" s="3" t="s">
        <v>636</v>
      </c>
      <c r="D105" s="19">
        <v>17</v>
      </c>
      <c r="E105" s="16" t="s">
        <v>84</v>
      </c>
      <c r="F105" s="16" t="s">
        <v>195</v>
      </c>
      <c r="G105" s="16" t="s">
        <v>46</v>
      </c>
      <c r="H105" s="3" t="s">
        <v>196</v>
      </c>
      <c r="I105" s="3" t="s">
        <v>124</v>
      </c>
      <c r="J105" s="3" t="s">
        <v>197</v>
      </c>
      <c r="K105" s="3" t="s">
        <v>46</v>
      </c>
      <c r="L105" s="3" t="s">
        <v>198</v>
      </c>
      <c r="M105" s="16" t="s">
        <v>168</v>
      </c>
      <c r="N105" s="3" t="s">
        <v>199</v>
      </c>
      <c r="O105" s="3" t="s">
        <v>200</v>
      </c>
      <c r="P105" s="3" t="s">
        <v>46</v>
      </c>
      <c r="Q105" s="3" t="s">
        <v>49</v>
      </c>
      <c r="R105" s="3" t="s">
        <v>201</v>
      </c>
      <c r="S105" s="3" t="s">
        <v>63</v>
      </c>
      <c r="T105" s="38" t="s">
        <v>182</v>
      </c>
      <c r="U105" s="3" t="s">
        <v>46</v>
      </c>
      <c r="V105" s="19">
        <v>0</v>
      </c>
      <c r="W105" s="20">
        <v>2.8333333333333335</v>
      </c>
      <c r="X105" s="20">
        <v>2.8333333333333335</v>
      </c>
      <c r="Y105" s="15" t="s">
        <v>46</v>
      </c>
      <c r="Z105" s="3" t="s">
        <v>46</v>
      </c>
      <c r="AA105" s="18" t="s">
        <v>46</v>
      </c>
      <c r="AB105" s="18">
        <v>36201019</v>
      </c>
      <c r="AC105" s="3"/>
    </row>
    <row r="106" spans="1:29" ht="120">
      <c r="A106" s="3"/>
      <c r="B106" s="3"/>
      <c r="C106" s="3" t="s">
        <v>636</v>
      </c>
      <c r="D106" s="19">
        <v>37</v>
      </c>
      <c r="E106" s="16" t="s">
        <v>84</v>
      </c>
      <c r="F106" s="16" t="s">
        <v>202</v>
      </c>
      <c r="G106" s="16" t="s">
        <v>46</v>
      </c>
      <c r="H106" s="3" t="s">
        <v>57</v>
      </c>
      <c r="I106" s="3" t="s">
        <v>58</v>
      </c>
      <c r="J106" s="3" t="s">
        <v>43</v>
      </c>
      <c r="K106" s="3" t="s">
        <v>46</v>
      </c>
      <c r="L106" s="3" t="s">
        <v>203</v>
      </c>
      <c r="M106" s="16" t="s">
        <v>204</v>
      </c>
      <c r="N106" s="3" t="s">
        <v>205</v>
      </c>
      <c r="O106" s="3" t="s">
        <v>186</v>
      </c>
      <c r="P106" s="3" t="s">
        <v>46</v>
      </c>
      <c r="Q106" s="3" t="s">
        <v>49</v>
      </c>
      <c r="R106" s="3" t="s">
        <v>201</v>
      </c>
      <c r="S106" s="16" t="s">
        <v>188</v>
      </c>
      <c r="T106" s="38" t="s">
        <v>206</v>
      </c>
      <c r="U106" s="3" t="s">
        <v>46</v>
      </c>
      <c r="V106" s="19">
        <v>0</v>
      </c>
      <c r="W106" s="20">
        <v>0.93333333333333335</v>
      </c>
      <c r="X106" s="20">
        <v>0.93333333333333335</v>
      </c>
      <c r="Y106" s="15" t="s">
        <v>46</v>
      </c>
      <c r="Z106" s="3" t="s">
        <v>46</v>
      </c>
      <c r="AA106" s="18" t="s">
        <v>46</v>
      </c>
      <c r="AB106" s="18">
        <v>36201019</v>
      </c>
      <c r="AC106" s="3"/>
    </row>
    <row r="107" spans="1:29" ht="105">
      <c r="A107" s="3"/>
      <c r="B107" s="3"/>
      <c r="C107" s="3" t="s">
        <v>636</v>
      </c>
      <c r="D107" s="19">
        <v>22</v>
      </c>
      <c r="E107" s="16" t="s">
        <v>84</v>
      </c>
      <c r="F107" s="16" t="s">
        <v>46</v>
      </c>
      <c r="G107" s="16" t="s">
        <v>46</v>
      </c>
      <c r="H107" s="3" t="s">
        <v>207</v>
      </c>
      <c r="I107" s="3" t="s">
        <v>46</v>
      </c>
      <c r="J107" s="3" t="s">
        <v>46</v>
      </c>
      <c r="K107" s="3" t="s">
        <v>46</v>
      </c>
      <c r="L107" s="3" t="s">
        <v>208</v>
      </c>
      <c r="M107" s="16" t="s">
        <v>209</v>
      </c>
      <c r="N107" s="3" t="s">
        <v>210</v>
      </c>
      <c r="O107" s="3" t="s">
        <v>211</v>
      </c>
      <c r="P107" s="3" t="s">
        <v>46</v>
      </c>
      <c r="Q107" s="3" t="s">
        <v>78</v>
      </c>
      <c r="R107" s="3" t="s">
        <v>171</v>
      </c>
      <c r="S107" s="16" t="s">
        <v>188</v>
      </c>
      <c r="T107" s="16" t="s">
        <v>206</v>
      </c>
      <c r="U107" s="3" t="s">
        <v>46</v>
      </c>
      <c r="V107" s="19">
        <v>0</v>
      </c>
      <c r="W107" s="20">
        <v>1.5</v>
      </c>
      <c r="X107" s="20">
        <v>1.5</v>
      </c>
      <c r="Y107" s="15" t="s">
        <v>46</v>
      </c>
      <c r="Z107" s="3" t="s">
        <v>46</v>
      </c>
      <c r="AA107" s="18" t="s">
        <v>46</v>
      </c>
      <c r="AB107" s="18">
        <v>36201019</v>
      </c>
      <c r="AC107" s="3"/>
    </row>
    <row r="108" spans="1:29" ht="90">
      <c r="A108" s="3"/>
      <c r="B108" s="3"/>
      <c r="C108" s="3" t="s">
        <v>636</v>
      </c>
      <c r="D108" s="15">
        <v>12</v>
      </c>
      <c r="E108" s="3" t="s">
        <v>39</v>
      </c>
      <c r="F108" s="3" t="s">
        <v>133</v>
      </c>
      <c r="G108" s="16" t="s">
        <v>46</v>
      </c>
      <c r="H108" s="3" t="s">
        <v>57</v>
      </c>
      <c r="I108" s="3" t="s">
        <v>58</v>
      </c>
      <c r="J108" s="3"/>
      <c r="K108" s="3" t="s">
        <v>46</v>
      </c>
      <c r="L108" s="3" t="s">
        <v>212</v>
      </c>
      <c r="M108" s="16" t="s">
        <v>168</v>
      </c>
      <c r="N108" s="3" t="s">
        <v>128</v>
      </c>
      <c r="O108" s="3" t="s">
        <v>46</v>
      </c>
      <c r="P108" s="3" t="s">
        <v>46</v>
      </c>
      <c r="Q108" s="3" t="s">
        <v>46</v>
      </c>
      <c r="R108" s="3" t="s">
        <v>46</v>
      </c>
      <c r="S108" s="3" t="s">
        <v>46</v>
      </c>
      <c r="T108" s="3" t="s">
        <v>46</v>
      </c>
      <c r="U108" s="3" t="s">
        <v>46</v>
      </c>
      <c r="V108" s="15" t="s">
        <v>46</v>
      </c>
      <c r="W108" s="17" t="s">
        <v>46</v>
      </c>
      <c r="X108" s="17" t="s">
        <v>46</v>
      </c>
      <c r="Y108" s="15" t="s">
        <v>46</v>
      </c>
      <c r="Z108" s="3" t="s">
        <v>46</v>
      </c>
      <c r="AA108" s="18" t="s">
        <v>46</v>
      </c>
      <c r="AB108" s="18">
        <v>36201019</v>
      </c>
      <c r="AC108" s="3"/>
    </row>
    <row r="109" spans="1:29" ht="120">
      <c r="A109" s="3"/>
      <c r="B109" s="3"/>
      <c r="C109" s="3" t="s">
        <v>636</v>
      </c>
      <c r="D109" s="15">
        <v>15.6</v>
      </c>
      <c r="E109" s="3" t="s">
        <v>39</v>
      </c>
      <c r="F109" s="16" t="s">
        <v>46</v>
      </c>
      <c r="G109" s="16" t="s">
        <v>46</v>
      </c>
      <c r="H109" s="3" t="s">
        <v>207</v>
      </c>
      <c r="I109" s="3" t="s">
        <v>46</v>
      </c>
      <c r="J109" s="3" t="s">
        <v>46</v>
      </c>
      <c r="K109" s="3" t="s">
        <v>46</v>
      </c>
      <c r="L109" s="3" t="s">
        <v>203</v>
      </c>
      <c r="M109" s="16" t="s">
        <v>213</v>
      </c>
      <c r="N109" s="3" t="s">
        <v>128</v>
      </c>
      <c r="O109" s="3" t="s">
        <v>46</v>
      </c>
      <c r="P109" s="3" t="s">
        <v>46</v>
      </c>
      <c r="Q109" s="3" t="s">
        <v>46</v>
      </c>
      <c r="R109" s="3" t="s">
        <v>46</v>
      </c>
      <c r="S109" s="3" t="s">
        <v>46</v>
      </c>
      <c r="T109" s="3" t="s">
        <v>46</v>
      </c>
      <c r="U109" s="3" t="s">
        <v>46</v>
      </c>
      <c r="V109" s="15" t="s">
        <v>46</v>
      </c>
      <c r="W109" s="17" t="s">
        <v>46</v>
      </c>
      <c r="X109" s="17" t="s">
        <v>46</v>
      </c>
      <c r="Y109" s="15" t="s">
        <v>46</v>
      </c>
      <c r="Z109" s="3" t="s">
        <v>46</v>
      </c>
      <c r="AA109" s="18" t="s">
        <v>46</v>
      </c>
      <c r="AB109" s="18">
        <v>36201019</v>
      </c>
      <c r="AC109" s="3"/>
    </row>
    <row r="110" spans="1:29" ht="120">
      <c r="A110" s="3"/>
      <c r="B110" s="3"/>
      <c r="C110" s="3" t="s">
        <v>636</v>
      </c>
      <c r="D110" s="19">
        <v>12</v>
      </c>
      <c r="E110" s="16" t="s">
        <v>39</v>
      </c>
      <c r="F110" s="16" t="s">
        <v>46</v>
      </c>
      <c r="G110" s="16" t="s">
        <v>46</v>
      </c>
      <c r="H110" s="3" t="s">
        <v>57</v>
      </c>
      <c r="I110" s="3" t="s">
        <v>58</v>
      </c>
      <c r="J110" s="3"/>
      <c r="K110" s="3" t="s">
        <v>46</v>
      </c>
      <c r="L110" s="3" t="s">
        <v>203</v>
      </c>
      <c r="M110" s="16" t="s">
        <v>214</v>
      </c>
      <c r="N110" s="3" t="s">
        <v>215</v>
      </c>
      <c r="O110" s="3" t="s">
        <v>216</v>
      </c>
      <c r="P110" s="3" t="s">
        <v>46</v>
      </c>
      <c r="Q110" s="3" t="s">
        <v>78</v>
      </c>
      <c r="R110" s="3" t="s">
        <v>217</v>
      </c>
      <c r="S110" s="16" t="s">
        <v>188</v>
      </c>
      <c r="T110" s="16" t="s">
        <v>218</v>
      </c>
      <c r="U110" s="3" t="s">
        <v>46</v>
      </c>
      <c r="V110" s="19">
        <v>0</v>
      </c>
      <c r="W110" s="20">
        <v>1.3666666666666667</v>
      </c>
      <c r="X110" s="20">
        <v>1.3666666666666667</v>
      </c>
      <c r="Y110" s="15" t="s">
        <v>46</v>
      </c>
      <c r="Z110" s="3" t="s">
        <v>46</v>
      </c>
      <c r="AA110" s="18" t="s">
        <v>46</v>
      </c>
      <c r="AB110" s="18">
        <v>36201019</v>
      </c>
      <c r="AC110" s="3"/>
    </row>
    <row r="111" spans="1:29" ht="90">
      <c r="A111" s="3"/>
      <c r="B111" s="3"/>
      <c r="C111" s="3" t="s">
        <v>636</v>
      </c>
      <c r="D111" s="19">
        <v>21</v>
      </c>
      <c r="E111" s="16" t="s">
        <v>38</v>
      </c>
      <c r="F111" s="16" t="s">
        <v>219</v>
      </c>
      <c r="G111" s="16" t="s">
        <v>46</v>
      </c>
      <c r="H111" s="3" t="s">
        <v>57</v>
      </c>
      <c r="I111" s="3" t="s">
        <v>58</v>
      </c>
      <c r="J111" s="3" t="s">
        <v>220</v>
      </c>
      <c r="K111" s="3" t="s">
        <v>46</v>
      </c>
      <c r="L111" s="3" t="s">
        <v>221</v>
      </c>
      <c r="M111" s="16" t="s">
        <v>168</v>
      </c>
      <c r="N111" s="3" t="s">
        <v>169</v>
      </c>
      <c r="O111" s="3" t="s">
        <v>222</v>
      </c>
      <c r="P111" s="3" t="s">
        <v>46</v>
      </c>
      <c r="Q111" s="3" t="s">
        <v>46</v>
      </c>
      <c r="R111" s="3" t="s">
        <v>223</v>
      </c>
      <c r="S111" s="3" t="s">
        <v>188</v>
      </c>
      <c r="T111" s="16" t="s">
        <v>218</v>
      </c>
      <c r="U111" s="3" t="s">
        <v>46</v>
      </c>
      <c r="V111" s="19">
        <v>1</v>
      </c>
      <c r="W111" s="20">
        <v>53.5</v>
      </c>
      <c r="X111" s="20">
        <v>53.5</v>
      </c>
      <c r="Y111" s="15" t="s">
        <v>46</v>
      </c>
      <c r="Z111" s="3" t="s">
        <v>46</v>
      </c>
      <c r="AA111" s="18" t="s">
        <v>46</v>
      </c>
      <c r="AB111" s="18">
        <v>36201019</v>
      </c>
      <c r="AC111" s="3"/>
    </row>
    <row r="112" spans="1:29" ht="90">
      <c r="A112" s="3"/>
      <c r="B112" s="3"/>
      <c r="C112" s="3" t="s">
        <v>636</v>
      </c>
      <c r="D112" s="39">
        <v>36</v>
      </c>
      <c r="E112" s="40" t="s">
        <v>84</v>
      </c>
      <c r="F112" s="16" t="s">
        <v>224</v>
      </c>
      <c r="G112" s="16" t="s">
        <v>46</v>
      </c>
      <c r="H112" s="3" t="s">
        <v>207</v>
      </c>
      <c r="I112" s="3" t="s">
        <v>46</v>
      </c>
      <c r="J112" s="3" t="s">
        <v>46</v>
      </c>
      <c r="K112" s="3" t="s">
        <v>46</v>
      </c>
      <c r="L112" s="3" t="s">
        <v>203</v>
      </c>
      <c r="M112" s="16" t="s">
        <v>168</v>
      </c>
      <c r="N112" s="3" t="s">
        <v>225</v>
      </c>
      <c r="O112" s="3" t="s">
        <v>226</v>
      </c>
      <c r="P112" s="3" t="s">
        <v>46</v>
      </c>
      <c r="Q112" s="3" t="s">
        <v>46</v>
      </c>
      <c r="R112" s="3" t="s">
        <v>227</v>
      </c>
      <c r="S112" s="3" t="s">
        <v>51</v>
      </c>
      <c r="T112" s="16" t="s">
        <v>228</v>
      </c>
      <c r="U112" s="3" t="s">
        <v>46</v>
      </c>
      <c r="V112" s="19">
        <v>1</v>
      </c>
      <c r="W112" s="20">
        <v>45</v>
      </c>
      <c r="X112" s="20">
        <v>45</v>
      </c>
      <c r="Y112" s="15" t="s">
        <v>46</v>
      </c>
      <c r="Z112" s="3" t="s">
        <v>46</v>
      </c>
      <c r="AA112" s="18" t="s">
        <v>46</v>
      </c>
      <c r="AB112" s="18">
        <v>36201019</v>
      </c>
      <c r="AC112" s="3"/>
    </row>
    <row r="113" spans="1:29" ht="90">
      <c r="A113" s="3"/>
      <c r="B113" s="3"/>
      <c r="C113" s="3" t="s">
        <v>636</v>
      </c>
      <c r="D113" s="39">
        <v>39</v>
      </c>
      <c r="E113" s="40" t="s">
        <v>84</v>
      </c>
      <c r="F113" s="16" t="s">
        <v>224</v>
      </c>
      <c r="G113" s="16" t="s">
        <v>46</v>
      </c>
      <c r="H113" s="3" t="s">
        <v>207</v>
      </c>
      <c r="I113" s="3" t="s">
        <v>46</v>
      </c>
      <c r="J113" s="3" t="s">
        <v>46</v>
      </c>
      <c r="K113" s="3" t="s">
        <v>46</v>
      </c>
      <c r="L113" s="3" t="s">
        <v>185</v>
      </c>
      <c r="M113" s="16" t="s">
        <v>168</v>
      </c>
      <c r="N113" s="3" t="s">
        <v>229</v>
      </c>
      <c r="O113" s="3" t="s">
        <v>226</v>
      </c>
      <c r="P113" s="3" t="s">
        <v>46</v>
      </c>
      <c r="Q113" s="3" t="s">
        <v>46</v>
      </c>
      <c r="R113" s="3" t="s">
        <v>227</v>
      </c>
      <c r="S113" s="3" t="s">
        <v>51</v>
      </c>
      <c r="T113" s="16" t="s">
        <v>228</v>
      </c>
      <c r="U113" s="3" t="s">
        <v>46</v>
      </c>
      <c r="V113" s="15" t="s">
        <v>46</v>
      </c>
      <c r="W113" s="17" t="s">
        <v>46</v>
      </c>
      <c r="X113" s="17" t="s">
        <v>46</v>
      </c>
      <c r="Y113" s="15" t="s">
        <v>46</v>
      </c>
      <c r="Z113" s="3" t="s">
        <v>46</v>
      </c>
      <c r="AA113" s="18" t="s">
        <v>46</v>
      </c>
      <c r="AB113" s="18">
        <v>36201019</v>
      </c>
      <c r="AC113" s="3"/>
    </row>
    <row r="114" spans="1:29" ht="105">
      <c r="A114" s="3"/>
      <c r="B114" s="3"/>
      <c r="C114" s="3" t="s">
        <v>636</v>
      </c>
      <c r="D114" s="39">
        <v>20</v>
      </c>
      <c r="E114" s="40" t="s">
        <v>84</v>
      </c>
      <c r="F114" s="16" t="s">
        <v>7</v>
      </c>
      <c r="G114" s="16" t="s">
        <v>46</v>
      </c>
      <c r="H114" s="3" t="s">
        <v>207</v>
      </c>
      <c r="I114" s="3" t="s">
        <v>46</v>
      </c>
      <c r="J114" s="3" t="s">
        <v>46</v>
      </c>
      <c r="K114" s="3" t="s">
        <v>46</v>
      </c>
      <c r="L114" s="3" t="s">
        <v>230</v>
      </c>
      <c r="M114" s="16" t="s">
        <v>231</v>
      </c>
      <c r="N114" s="3" t="s">
        <v>232</v>
      </c>
      <c r="O114" s="3" t="s">
        <v>233</v>
      </c>
      <c r="P114" s="3" t="s">
        <v>46</v>
      </c>
      <c r="Q114" s="3" t="s">
        <v>46</v>
      </c>
      <c r="R114" s="3" t="s">
        <v>223</v>
      </c>
      <c r="S114" s="3" t="s">
        <v>46</v>
      </c>
      <c r="T114" s="16" t="s">
        <v>234</v>
      </c>
      <c r="U114" s="3" t="s">
        <v>46</v>
      </c>
      <c r="V114" s="19">
        <v>0</v>
      </c>
      <c r="W114" s="20">
        <v>12</v>
      </c>
      <c r="X114" s="20">
        <v>12</v>
      </c>
      <c r="Y114" s="15" t="s">
        <v>46</v>
      </c>
      <c r="Z114" s="3" t="s">
        <v>46</v>
      </c>
      <c r="AA114" s="18" t="s">
        <v>46</v>
      </c>
      <c r="AB114" s="18">
        <v>36201019</v>
      </c>
      <c r="AC114" s="3"/>
    </row>
    <row r="115" spans="1:29" ht="90">
      <c r="A115" s="3"/>
      <c r="B115" s="3"/>
      <c r="C115" s="3" t="s">
        <v>636</v>
      </c>
      <c r="D115" s="19">
        <v>40</v>
      </c>
      <c r="E115" s="16" t="s">
        <v>84</v>
      </c>
      <c r="F115" s="16" t="s">
        <v>46</v>
      </c>
      <c r="G115" s="16" t="s">
        <v>46</v>
      </c>
      <c r="H115" s="3" t="s">
        <v>57</v>
      </c>
      <c r="I115" s="3" t="s">
        <v>58</v>
      </c>
      <c r="J115" s="3" t="s">
        <v>197</v>
      </c>
      <c r="K115" s="3" t="s">
        <v>46</v>
      </c>
      <c r="L115" s="3" t="s">
        <v>242</v>
      </c>
      <c r="M115" s="16" t="s">
        <v>243</v>
      </c>
      <c r="N115" s="3" t="s">
        <v>128</v>
      </c>
      <c r="O115" s="3" t="s">
        <v>244</v>
      </c>
      <c r="P115" s="3" t="s">
        <v>46</v>
      </c>
      <c r="Q115" s="3" t="s">
        <v>46</v>
      </c>
      <c r="R115" s="3" t="s">
        <v>245</v>
      </c>
      <c r="S115" s="3" t="s">
        <v>188</v>
      </c>
      <c r="T115" s="16" t="s">
        <v>246</v>
      </c>
      <c r="U115" s="3" t="s">
        <v>46</v>
      </c>
      <c r="V115" s="19">
        <v>0</v>
      </c>
      <c r="W115" s="20">
        <v>0.8</v>
      </c>
      <c r="X115" s="20">
        <v>0.8</v>
      </c>
      <c r="Y115" s="15" t="s">
        <v>46</v>
      </c>
      <c r="Z115" s="3" t="s">
        <v>46</v>
      </c>
      <c r="AA115" s="18" t="s">
        <v>46</v>
      </c>
      <c r="AB115" s="18">
        <v>36201019</v>
      </c>
      <c r="AC115" s="3"/>
    </row>
    <row r="116" spans="1:29" ht="105">
      <c r="A116" s="3"/>
      <c r="B116" s="3"/>
      <c r="C116" s="3" t="s">
        <v>636</v>
      </c>
      <c r="D116" s="19">
        <v>30</v>
      </c>
      <c r="E116" s="16" t="s">
        <v>39</v>
      </c>
      <c r="F116" s="16" t="s">
        <v>219</v>
      </c>
      <c r="G116" s="16" t="s">
        <v>46</v>
      </c>
      <c r="H116" s="3" t="s">
        <v>207</v>
      </c>
      <c r="I116" s="3" t="s">
        <v>46</v>
      </c>
      <c r="J116" s="3" t="s">
        <v>46</v>
      </c>
      <c r="K116" s="3" t="s">
        <v>46</v>
      </c>
      <c r="L116" s="3" t="s">
        <v>247</v>
      </c>
      <c r="M116" s="16" t="s">
        <v>248</v>
      </c>
      <c r="N116" s="3" t="s">
        <v>249</v>
      </c>
      <c r="O116" s="3" t="s">
        <v>250</v>
      </c>
      <c r="P116" s="3" t="s">
        <v>46</v>
      </c>
      <c r="Q116" s="3" t="s">
        <v>78</v>
      </c>
      <c r="R116" s="3" t="s">
        <v>187</v>
      </c>
      <c r="S116" s="16" t="s">
        <v>188</v>
      </c>
      <c r="T116" s="16" t="s">
        <v>251</v>
      </c>
      <c r="U116" s="3" t="s">
        <v>46</v>
      </c>
      <c r="V116" s="19">
        <v>0</v>
      </c>
      <c r="W116" s="20">
        <v>1.4333333333333333</v>
      </c>
      <c r="X116" s="20">
        <v>1.4333333333333333</v>
      </c>
      <c r="Y116" s="15" t="s">
        <v>46</v>
      </c>
      <c r="Z116" s="3" t="s">
        <v>46</v>
      </c>
      <c r="AA116" s="18" t="s">
        <v>46</v>
      </c>
      <c r="AB116" s="18">
        <v>36201019</v>
      </c>
      <c r="AC116" s="3"/>
    </row>
    <row r="117" spans="1:29" ht="105">
      <c r="A117" s="3"/>
      <c r="B117" s="3"/>
      <c r="C117" s="3" t="s">
        <v>636</v>
      </c>
      <c r="D117" s="19">
        <v>52</v>
      </c>
      <c r="E117" s="16" t="s">
        <v>84</v>
      </c>
      <c r="F117" s="16" t="s">
        <v>46</v>
      </c>
      <c r="G117" s="16" t="s">
        <v>46</v>
      </c>
      <c r="H117" s="3" t="s">
        <v>180</v>
      </c>
      <c r="I117" s="3" t="s">
        <v>46</v>
      </c>
      <c r="J117" s="3" t="s">
        <v>46</v>
      </c>
      <c r="K117" s="3" t="s">
        <v>46</v>
      </c>
      <c r="L117" s="3" t="s">
        <v>46</v>
      </c>
      <c r="M117" s="16" t="s">
        <v>252</v>
      </c>
      <c r="N117" s="3" t="s">
        <v>253</v>
      </c>
      <c r="O117" s="3" t="s">
        <v>254</v>
      </c>
      <c r="P117" s="3" t="s">
        <v>46</v>
      </c>
      <c r="Q117" s="3" t="s">
        <v>49</v>
      </c>
      <c r="R117" s="3" t="s">
        <v>255</v>
      </c>
      <c r="S117" s="3" t="s">
        <v>51</v>
      </c>
      <c r="T117" s="38" t="s">
        <v>256</v>
      </c>
      <c r="U117" s="3" t="s">
        <v>46</v>
      </c>
      <c r="V117" s="19">
        <v>0</v>
      </c>
      <c r="W117" s="20">
        <v>84.166666666666671</v>
      </c>
      <c r="X117" s="20">
        <v>84.166666666666671</v>
      </c>
      <c r="Y117" s="15" t="s">
        <v>46</v>
      </c>
      <c r="Z117" s="3" t="s">
        <v>46</v>
      </c>
      <c r="AA117" s="18" t="s">
        <v>46</v>
      </c>
      <c r="AB117" s="18">
        <v>36201019</v>
      </c>
      <c r="AC117" s="3"/>
    </row>
    <row r="118" spans="1:29" ht="90">
      <c r="A118" s="3"/>
      <c r="B118" s="3"/>
      <c r="C118" s="3" t="s">
        <v>636</v>
      </c>
      <c r="D118" s="19">
        <v>16</v>
      </c>
      <c r="E118" s="16" t="s">
        <v>39</v>
      </c>
      <c r="F118" s="16" t="s">
        <v>46</v>
      </c>
      <c r="G118" s="16" t="s">
        <v>46</v>
      </c>
      <c r="H118" s="3" t="s">
        <v>57</v>
      </c>
      <c r="I118" s="3" t="s">
        <v>58</v>
      </c>
      <c r="J118" s="3" t="s">
        <v>236</v>
      </c>
      <c r="K118" s="3" t="s">
        <v>46</v>
      </c>
      <c r="L118" s="3" t="s">
        <v>257</v>
      </c>
      <c r="M118" s="16" t="s">
        <v>168</v>
      </c>
      <c r="N118" s="3" t="s">
        <v>258</v>
      </c>
      <c r="O118" s="3" t="s">
        <v>259</v>
      </c>
      <c r="P118" s="3" t="s">
        <v>46</v>
      </c>
      <c r="Q118" s="3" t="s">
        <v>49</v>
      </c>
      <c r="R118" s="3" t="s">
        <v>255</v>
      </c>
      <c r="S118" s="16" t="s">
        <v>188</v>
      </c>
      <c r="T118" s="38" t="s">
        <v>260</v>
      </c>
      <c r="U118" s="3" t="s">
        <v>46</v>
      </c>
      <c r="V118" s="19">
        <v>1</v>
      </c>
      <c r="W118" s="20">
        <v>26</v>
      </c>
      <c r="X118" s="20">
        <v>26</v>
      </c>
      <c r="Y118" s="15" t="s">
        <v>46</v>
      </c>
      <c r="Z118" s="3" t="s">
        <v>46</v>
      </c>
      <c r="AA118" s="18" t="s">
        <v>46</v>
      </c>
      <c r="AB118" s="18">
        <v>36201019</v>
      </c>
      <c r="AC118" s="3"/>
    </row>
    <row r="119" spans="1:29" ht="90">
      <c r="A119" s="3"/>
      <c r="B119" s="3"/>
      <c r="C119" s="3" t="s">
        <v>636</v>
      </c>
      <c r="D119" s="19">
        <v>30</v>
      </c>
      <c r="E119" s="16" t="s">
        <v>39</v>
      </c>
      <c r="F119" s="16" t="s">
        <v>261</v>
      </c>
      <c r="G119" s="16" t="s">
        <v>46</v>
      </c>
      <c r="H119" s="3" t="s">
        <v>57</v>
      </c>
      <c r="I119" s="3" t="s">
        <v>58</v>
      </c>
      <c r="J119" s="3" t="s">
        <v>166</v>
      </c>
      <c r="K119" s="3" t="s">
        <v>46</v>
      </c>
      <c r="L119" s="3" t="s">
        <v>262</v>
      </c>
      <c r="M119" s="16" t="s">
        <v>168</v>
      </c>
      <c r="N119" s="3" t="s">
        <v>263</v>
      </c>
      <c r="O119" s="3" t="s">
        <v>264</v>
      </c>
      <c r="P119" s="3" t="s">
        <v>46</v>
      </c>
      <c r="Q119" s="3" t="s">
        <v>49</v>
      </c>
      <c r="R119" s="3" t="s">
        <v>255</v>
      </c>
      <c r="S119" s="16" t="s">
        <v>188</v>
      </c>
      <c r="T119" s="38" t="s">
        <v>246</v>
      </c>
      <c r="U119" s="3" t="s">
        <v>46</v>
      </c>
      <c r="V119" s="19">
        <v>1</v>
      </c>
      <c r="W119" s="20">
        <v>16.133333333333333</v>
      </c>
      <c r="X119" s="20">
        <v>16.133333333333333</v>
      </c>
      <c r="Y119" s="15" t="s">
        <v>46</v>
      </c>
      <c r="Z119" s="3" t="s">
        <v>46</v>
      </c>
      <c r="AA119" s="18" t="s">
        <v>46</v>
      </c>
      <c r="AB119" s="18">
        <v>36201019</v>
      </c>
      <c r="AC119" s="3"/>
    </row>
    <row r="120" spans="1:29" ht="135">
      <c r="A120" s="3"/>
      <c r="B120" s="3"/>
      <c r="C120" s="3" t="s">
        <v>636</v>
      </c>
      <c r="D120" s="19">
        <v>31</v>
      </c>
      <c r="E120" s="16" t="s">
        <v>39</v>
      </c>
      <c r="F120" s="16" t="s">
        <v>265</v>
      </c>
      <c r="G120" s="16" t="s">
        <v>46</v>
      </c>
      <c r="H120" s="3" t="s">
        <v>57</v>
      </c>
      <c r="I120" s="3" t="s">
        <v>58</v>
      </c>
      <c r="J120" s="3" t="s">
        <v>166</v>
      </c>
      <c r="K120" s="3" t="s">
        <v>46</v>
      </c>
      <c r="L120" s="3" t="s">
        <v>266</v>
      </c>
      <c r="M120" s="16" t="s">
        <v>267</v>
      </c>
      <c r="N120" s="3" t="s">
        <v>268</v>
      </c>
      <c r="O120" s="3" t="s">
        <v>269</v>
      </c>
      <c r="P120" s="3" t="s">
        <v>46</v>
      </c>
      <c r="Q120" s="3" t="s">
        <v>49</v>
      </c>
      <c r="R120" s="3" t="s">
        <v>270</v>
      </c>
      <c r="S120" s="16" t="s">
        <v>188</v>
      </c>
      <c r="T120" s="38" t="s">
        <v>246</v>
      </c>
      <c r="U120" s="3" t="s">
        <v>46</v>
      </c>
      <c r="V120" s="19" t="s">
        <v>46</v>
      </c>
      <c r="W120" s="19" t="s">
        <v>46</v>
      </c>
      <c r="X120" s="19" t="s">
        <v>46</v>
      </c>
      <c r="Y120" s="15" t="s">
        <v>46</v>
      </c>
      <c r="Z120" s="3" t="s">
        <v>46</v>
      </c>
      <c r="AA120" s="18" t="s">
        <v>46</v>
      </c>
      <c r="AB120" s="18">
        <v>36201019</v>
      </c>
      <c r="AC120" s="3"/>
    </row>
    <row r="121" spans="1:29" ht="105">
      <c r="A121" s="3"/>
      <c r="B121" s="3"/>
      <c r="C121" s="3" t="s">
        <v>636</v>
      </c>
      <c r="D121" s="19">
        <v>69</v>
      </c>
      <c r="E121" s="16" t="s">
        <v>84</v>
      </c>
      <c r="F121" s="16" t="s">
        <v>195</v>
      </c>
      <c r="G121" s="16" t="s">
        <v>46</v>
      </c>
      <c r="H121" s="3" t="s">
        <v>271</v>
      </c>
      <c r="I121" s="3" t="s">
        <v>46</v>
      </c>
      <c r="J121" s="3" t="s">
        <v>46</v>
      </c>
      <c r="K121" s="3" t="s">
        <v>46</v>
      </c>
      <c r="L121" s="3" t="s">
        <v>174</v>
      </c>
      <c r="M121" s="16" t="s">
        <v>272</v>
      </c>
      <c r="N121" s="3" t="s">
        <v>128</v>
      </c>
      <c r="O121" s="3" t="s">
        <v>273</v>
      </c>
      <c r="P121" s="3" t="s">
        <v>46</v>
      </c>
      <c r="Q121" s="3" t="s">
        <v>46</v>
      </c>
      <c r="R121" s="16" t="s">
        <v>274</v>
      </c>
      <c r="S121" s="3" t="s">
        <v>63</v>
      </c>
      <c r="T121" s="38" t="s">
        <v>275</v>
      </c>
      <c r="U121" s="3" t="s">
        <v>46</v>
      </c>
      <c r="V121" s="19">
        <v>0</v>
      </c>
      <c r="W121" s="20">
        <v>1.7</v>
      </c>
      <c r="X121" s="20">
        <v>1.7</v>
      </c>
      <c r="Y121" s="15" t="s">
        <v>46</v>
      </c>
      <c r="Z121" s="3" t="s">
        <v>46</v>
      </c>
      <c r="AA121" s="18" t="s">
        <v>46</v>
      </c>
      <c r="AB121" s="18">
        <v>36201019</v>
      </c>
      <c r="AC121" s="3"/>
    </row>
    <row r="122" spans="1:29" ht="105">
      <c r="A122" s="3" t="s">
        <v>803</v>
      </c>
      <c r="B122" s="3"/>
      <c r="C122" s="3" t="s">
        <v>417</v>
      </c>
      <c r="D122" s="19">
        <v>12</v>
      </c>
      <c r="E122" s="16" t="s">
        <v>804</v>
      </c>
      <c r="F122" s="3" t="s">
        <v>810</v>
      </c>
      <c r="G122" s="16" t="s">
        <v>805</v>
      </c>
      <c r="H122" s="3" t="s">
        <v>809</v>
      </c>
      <c r="I122" s="3"/>
      <c r="J122" s="3"/>
      <c r="K122" s="3"/>
      <c r="L122" s="3"/>
      <c r="M122" s="3"/>
      <c r="N122" s="3"/>
      <c r="O122" s="3"/>
      <c r="P122" s="3"/>
      <c r="Q122" s="3"/>
      <c r="R122" s="3" t="s">
        <v>807</v>
      </c>
      <c r="S122" s="3"/>
      <c r="T122" s="3" t="s">
        <v>808</v>
      </c>
      <c r="U122" s="3" t="s">
        <v>806</v>
      </c>
      <c r="V122" s="3"/>
      <c r="W122" s="3"/>
      <c r="X122" s="3"/>
      <c r="Y122" s="3">
        <v>0</v>
      </c>
      <c r="Z122" s="3" t="s">
        <v>812</v>
      </c>
      <c r="AA122" s="3" t="s">
        <v>811</v>
      </c>
      <c r="AB122" s="3"/>
      <c r="AC122" s="1"/>
    </row>
    <row r="123" spans="1:29">
      <c r="D123" s="5"/>
      <c r="E123" s="4"/>
      <c r="F123" s="4"/>
      <c r="G123" s="4"/>
      <c r="M123" s="4"/>
      <c r="T123" s="4"/>
      <c r="V123" s="5"/>
      <c r="W123" s="6"/>
      <c r="X123" s="6"/>
      <c r="Y123" s="7"/>
      <c r="AA123" s="8"/>
      <c r="AB123" s="8"/>
    </row>
    <row r="124" spans="1:29">
      <c r="D124" s="5"/>
      <c r="E124" s="4"/>
      <c r="F124" s="4"/>
      <c r="G124" s="1" t="s">
        <v>542</v>
      </c>
      <c r="M124" s="4"/>
      <c r="T124" s="4"/>
      <c r="V124" s="5"/>
      <c r="W124" s="6"/>
      <c r="X124" s="6"/>
      <c r="Y124" s="7"/>
      <c r="AA124" s="8"/>
      <c r="AB124" s="8"/>
    </row>
    <row r="125" spans="1:29">
      <c r="D125" s="5"/>
      <c r="E125" s="4"/>
      <c r="F125" s="4"/>
      <c r="G125" s="4"/>
      <c r="M125" s="4"/>
      <c r="T125" s="4"/>
      <c r="V125" s="5"/>
      <c r="W125" s="6"/>
      <c r="X125" s="6"/>
      <c r="Y125" s="7"/>
      <c r="AA125" s="8"/>
      <c r="AB125" s="8"/>
    </row>
    <row r="126" spans="1:29">
      <c r="D126" s="5"/>
      <c r="E126" s="4"/>
      <c r="F126" s="4"/>
      <c r="G126" s="4"/>
      <c r="M126" s="4"/>
      <c r="T126" s="4"/>
      <c r="V126" s="5"/>
      <c r="W126" s="6"/>
      <c r="X126" s="6"/>
      <c r="Y126" s="7"/>
      <c r="AA126" s="8"/>
      <c r="AB126" s="8"/>
    </row>
    <row r="127" spans="1:29">
      <c r="D127" s="5"/>
      <c r="E127" s="4"/>
      <c r="F127" s="4"/>
      <c r="M127" s="4"/>
      <c r="T127" s="4"/>
      <c r="V127" s="5"/>
      <c r="W127" s="6"/>
      <c r="X127" s="6"/>
      <c r="Y127" s="7"/>
      <c r="AA127" s="8"/>
      <c r="AB127" s="8"/>
    </row>
    <row r="128" spans="1:29">
      <c r="D128" s="5"/>
      <c r="E128" s="4"/>
      <c r="F128" s="4"/>
      <c r="G128" s="4"/>
      <c r="M128" s="4"/>
      <c r="T128" s="4"/>
      <c r="V128" s="5"/>
      <c r="W128" s="6"/>
      <c r="X128" s="6"/>
      <c r="Y128" s="7"/>
      <c r="AA128" s="8"/>
      <c r="AB128" s="8"/>
    </row>
    <row r="129" spans="4:29">
      <c r="D129" s="5"/>
      <c r="E129" s="4"/>
      <c r="F129" s="4"/>
      <c r="G129" s="4"/>
      <c r="M129" s="4"/>
      <c r="T129" s="4"/>
      <c r="V129" s="5"/>
      <c r="W129" s="6"/>
      <c r="X129" s="6"/>
      <c r="Y129" s="7"/>
      <c r="AA129" s="8"/>
      <c r="AB129" s="8"/>
    </row>
    <row r="130" spans="4:29">
      <c r="D130" s="5"/>
      <c r="E130" s="4"/>
      <c r="F130" s="4"/>
      <c r="G130" s="4"/>
      <c r="M130" s="4"/>
      <c r="T130" s="4"/>
      <c r="V130" s="5"/>
      <c r="W130" s="6"/>
      <c r="X130" s="6"/>
      <c r="Y130" s="7"/>
      <c r="AA130" s="8"/>
      <c r="AB130" s="8"/>
    </row>
    <row r="131" spans="4:29">
      <c r="D131" s="5"/>
      <c r="E131" s="4"/>
      <c r="F131" s="4"/>
      <c r="G131" s="4"/>
      <c r="M131" s="4"/>
      <c r="T131" s="4"/>
      <c r="V131" s="5"/>
      <c r="W131" s="6"/>
      <c r="X131" s="6"/>
      <c r="Y131" s="7"/>
      <c r="AA131" s="8"/>
      <c r="AB131" s="8"/>
    </row>
    <row r="132" spans="4:29">
      <c r="D132" s="5"/>
      <c r="E132" s="4"/>
      <c r="F132" s="4"/>
      <c r="G132" s="4"/>
      <c r="M132" s="4"/>
      <c r="T132" s="4"/>
      <c r="V132" s="5"/>
      <c r="W132" s="6"/>
      <c r="X132" s="6"/>
      <c r="Y132" s="7"/>
      <c r="AA132" s="8"/>
      <c r="AB132" s="8"/>
    </row>
    <row r="133" spans="4:29">
      <c r="D133" s="5"/>
      <c r="E133" s="4"/>
      <c r="F133" s="4"/>
      <c r="G133" s="4"/>
      <c r="M133" s="4"/>
      <c r="T133" s="4"/>
      <c r="V133" s="5"/>
      <c r="W133" s="6"/>
      <c r="X133" s="6"/>
      <c r="Y133" s="7"/>
      <c r="AA133" s="8"/>
      <c r="AB133" s="8"/>
    </row>
    <row r="141" spans="4:29">
      <c r="AC141" s="4"/>
    </row>
    <row r="142" spans="4:29">
      <c r="AC142" s="4"/>
    </row>
    <row r="174" spans="22:23">
      <c r="V174" s="5"/>
      <c r="W174" s="6"/>
    </row>
    <row r="186" spans="6:18">
      <c r="F186" s="1"/>
    </row>
    <row r="188" spans="6:18">
      <c r="Q188" s="2" t="s">
        <v>943</v>
      </c>
      <c r="R188" s="2" t="s">
        <v>944</v>
      </c>
    </row>
  </sheetData>
  <autoFilter ref="C1:AA186" xr:uid="{00000000-0009-0000-0000-000000000000}"/>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88"/>
  <sheetViews>
    <sheetView zoomScale="85" zoomScaleNormal="85" workbookViewId="0">
      <pane ySplit="1" topLeftCell="A17" activePane="bottomLeft" state="frozen"/>
      <selection pane="bottomLeft" activeCell="H1" sqref="H1"/>
    </sheetView>
  </sheetViews>
  <sheetFormatPr defaultColWidth="9" defaultRowHeight="15"/>
  <cols>
    <col min="1" max="1" width="8.35546875" style="34" bestFit="1" customWidth="1"/>
    <col min="2" max="2" width="3.7109375" style="34" bestFit="1" customWidth="1"/>
    <col min="3" max="3" width="6.2109375" style="34" bestFit="1" customWidth="1"/>
    <col min="4" max="4" width="5.140625" style="34" customWidth="1"/>
    <col min="5" max="5" width="3.85546875" style="34" bestFit="1" customWidth="1"/>
    <col min="6" max="6" width="10.640625" style="34" customWidth="1"/>
    <col min="7" max="9" width="9" style="34"/>
    <col min="10" max="10" width="8.85546875" style="34" bestFit="1" customWidth="1"/>
    <col min="11" max="11" width="9.5" style="34" bestFit="1" customWidth="1"/>
    <col min="12" max="12" width="5" style="34" bestFit="1" customWidth="1"/>
    <col min="13" max="13" width="9" style="34"/>
    <col min="14" max="14" width="9.85546875" style="34" bestFit="1" customWidth="1"/>
    <col min="15" max="15" width="29.85546875" style="34" customWidth="1"/>
    <col min="16" max="16" width="8.2109375" style="34" bestFit="1" customWidth="1"/>
    <col min="17" max="17" width="8.85546875" style="34" bestFit="1" customWidth="1"/>
    <col min="18" max="18" width="19.7109375" style="34" customWidth="1"/>
    <col min="19" max="19" width="7" style="34" customWidth="1"/>
    <col min="20" max="20" width="9.640625" style="34" bestFit="1" customWidth="1"/>
    <col min="21" max="21" width="15.35546875" style="34" customWidth="1"/>
    <col min="22" max="22" width="8.5" style="34" bestFit="1" customWidth="1"/>
    <col min="23" max="23" width="6" style="34" customWidth="1"/>
    <col min="24" max="24" width="5.2109375" style="34" customWidth="1"/>
    <col min="25" max="25" width="6" style="34" customWidth="1"/>
    <col min="26" max="26" width="5.5" style="34" customWidth="1"/>
    <col min="27" max="27" width="5" style="34" customWidth="1"/>
    <col min="28" max="28" width="8.5" style="34" customWidth="1"/>
    <col min="29" max="29" width="11.140625" style="34" customWidth="1"/>
    <col min="30" max="30" width="10" style="34" bestFit="1" customWidth="1"/>
    <col min="31" max="31" width="8.85546875" style="34" bestFit="1" customWidth="1"/>
    <col min="32" max="16384" width="9" style="34"/>
  </cols>
  <sheetData>
    <row r="1" spans="1:32" ht="75">
      <c r="A1" s="21"/>
      <c r="B1" s="21" t="s">
        <v>640</v>
      </c>
      <c r="C1" s="21"/>
      <c r="D1" s="23" t="s">
        <v>1059</v>
      </c>
      <c r="E1" s="24" t="s">
        <v>969</v>
      </c>
      <c r="F1" s="24" t="s">
        <v>641</v>
      </c>
      <c r="G1" s="24" t="s">
        <v>16</v>
      </c>
      <c r="H1" s="24" t="s">
        <v>1058</v>
      </c>
      <c r="I1" s="24" t="s">
        <v>827</v>
      </c>
      <c r="J1" s="24" t="s">
        <v>828</v>
      </c>
      <c r="K1" s="24" t="s">
        <v>19</v>
      </c>
      <c r="L1" s="24" t="s">
        <v>20</v>
      </c>
      <c r="M1" s="24" t="s">
        <v>21</v>
      </c>
      <c r="N1" s="24" t="s">
        <v>22</v>
      </c>
      <c r="O1" s="24" t="s">
        <v>23</v>
      </c>
      <c r="P1" s="24" t="s">
        <v>24</v>
      </c>
      <c r="Q1" s="24" t="s">
        <v>25</v>
      </c>
      <c r="R1" s="24" t="s">
        <v>26</v>
      </c>
      <c r="S1" s="24" t="s">
        <v>855</v>
      </c>
      <c r="T1" s="24" t="s">
        <v>28</v>
      </c>
      <c r="U1" s="24" t="s">
        <v>29</v>
      </c>
      <c r="V1" s="23" t="s">
        <v>30</v>
      </c>
      <c r="W1" s="25" t="s">
        <v>31</v>
      </c>
      <c r="X1" s="23" t="s">
        <v>32</v>
      </c>
      <c r="Y1" s="23" t="s">
        <v>33</v>
      </c>
      <c r="Z1" s="24" t="s">
        <v>34</v>
      </c>
      <c r="AA1" s="22" t="s">
        <v>642</v>
      </c>
      <c r="AB1" s="22" t="s">
        <v>842</v>
      </c>
      <c r="AC1" s="22" t="s">
        <v>841</v>
      </c>
      <c r="AD1" s="22" t="s">
        <v>15</v>
      </c>
      <c r="AE1" s="24" t="s">
        <v>35</v>
      </c>
    </row>
    <row r="2" spans="1:32" ht="195">
      <c r="A2" s="21" t="s">
        <v>643</v>
      </c>
      <c r="B2" s="21">
        <v>1</v>
      </c>
      <c r="C2" s="21" t="s">
        <v>417</v>
      </c>
      <c r="D2" s="21">
        <v>6</v>
      </c>
      <c r="E2" s="21" t="s">
        <v>422</v>
      </c>
      <c r="F2" s="21" t="s">
        <v>570</v>
      </c>
      <c r="G2" s="21" t="s">
        <v>298</v>
      </c>
      <c r="H2" s="21" t="s">
        <v>644</v>
      </c>
      <c r="I2" s="21"/>
      <c r="J2" s="21" t="s">
        <v>831</v>
      </c>
      <c r="K2" s="21"/>
      <c r="L2" s="21"/>
      <c r="M2" s="21"/>
      <c r="N2" s="21"/>
      <c r="O2" s="21" t="s">
        <v>800</v>
      </c>
      <c r="P2" s="21"/>
      <c r="Q2" s="26" t="s">
        <v>645</v>
      </c>
      <c r="R2" s="21" t="s">
        <v>646</v>
      </c>
      <c r="S2" s="21">
        <v>0</v>
      </c>
      <c r="T2" s="21"/>
      <c r="U2" s="21" t="s">
        <v>647</v>
      </c>
      <c r="V2" s="21">
        <v>0</v>
      </c>
      <c r="W2" s="21">
        <v>10</v>
      </c>
      <c r="X2" s="21">
        <v>10</v>
      </c>
      <c r="Y2" s="21">
        <v>0</v>
      </c>
      <c r="Z2" s="21" t="s">
        <v>837</v>
      </c>
      <c r="AA2" s="21" t="s">
        <v>648</v>
      </c>
      <c r="AB2" s="21" t="s">
        <v>867</v>
      </c>
      <c r="AC2" s="21">
        <v>0</v>
      </c>
      <c r="AD2" s="21">
        <v>35809497</v>
      </c>
      <c r="AE2" s="21"/>
    </row>
    <row r="3" spans="1:32" ht="240">
      <c r="A3" s="21" t="s">
        <v>643</v>
      </c>
      <c r="B3" s="21">
        <v>2</v>
      </c>
      <c r="C3" s="21" t="s">
        <v>417</v>
      </c>
      <c r="D3" s="21">
        <v>3</v>
      </c>
      <c r="E3" s="21" t="s">
        <v>425</v>
      </c>
      <c r="F3" s="21" t="s">
        <v>14</v>
      </c>
      <c r="G3" s="21" t="s">
        <v>300</v>
      </c>
      <c r="H3" s="21" t="s">
        <v>649</v>
      </c>
      <c r="I3" s="21"/>
      <c r="J3" s="21" t="s">
        <v>830</v>
      </c>
      <c r="K3" s="21"/>
      <c r="L3" s="21"/>
      <c r="M3" s="21"/>
      <c r="N3" s="21"/>
      <c r="O3" s="21" t="s">
        <v>801</v>
      </c>
      <c r="P3" s="21"/>
      <c r="Q3" s="26" t="s">
        <v>301</v>
      </c>
      <c r="R3" s="21" t="s">
        <v>650</v>
      </c>
      <c r="S3" s="21">
        <v>0</v>
      </c>
      <c r="T3" s="21"/>
      <c r="U3" s="21" t="s">
        <v>839</v>
      </c>
      <c r="V3" s="21">
        <v>0</v>
      </c>
      <c r="W3" s="21">
        <v>6</v>
      </c>
      <c r="X3" s="21">
        <v>6</v>
      </c>
      <c r="Y3" s="21">
        <v>0</v>
      </c>
      <c r="Z3" s="21" t="s">
        <v>837</v>
      </c>
      <c r="AA3" s="21" t="s">
        <v>651</v>
      </c>
      <c r="AB3" s="26" t="s">
        <v>9</v>
      </c>
      <c r="AC3" s="21">
        <v>0</v>
      </c>
      <c r="AD3" s="21">
        <v>35809497</v>
      </c>
      <c r="AE3" s="21"/>
    </row>
    <row r="4" spans="1:32" ht="210">
      <c r="A4" s="21" t="s">
        <v>652</v>
      </c>
      <c r="B4" s="21">
        <v>3</v>
      </c>
      <c r="C4" s="21" t="s">
        <v>417</v>
      </c>
      <c r="D4" s="28">
        <v>5</v>
      </c>
      <c r="E4" s="27" t="s">
        <v>425</v>
      </c>
      <c r="F4" s="27" t="s">
        <v>802</v>
      </c>
      <c r="G4" s="27" t="s">
        <v>310</v>
      </c>
      <c r="H4" s="21" t="s">
        <v>870</v>
      </c>
      <c r="I4" s="21"/>
      <c r="J4" s="21"/>
      <c r="K4" s="21" t="s">
        <v>653</v>
      </c>
      <c r="L4" s="21"/>
      <c r="M4" s="27"/>
      <c r="N4" s="21"/>
      <c r="O4" s="21" t="s">
        <v>654</v>
      </c>
      <c r="P4" s="21"/>
      <c r="Q4" s="26" t="s">
        <v>645</v>
      </c>
      <c r="R4" s="21" t="s">
        <v>655</v>
      </c>
      <c r="S4" s="21">
        <v>0</v>
      </c>
      <c r="T4" s="27"/>
      <c r="U4" s="21" t="s">
        <v>656</v>
      </c>
      <c r="V4" s="28"/>
      <c r="W4" s="29" t="s">
        <v>319</v>
      </c>
      <c r="X4" s="29" t="s">
        <v>319</v>
      </c>
      <c r="Y4" s="30">
        <v>0</v>
      </c>
      <c r="Z4" s="21" t="s">
        <v>837</v>
      </c>
      <c r="AA4" s="21" t="s">
        <v>861</v>
      </c>
      <c r="AB4" s="21" t="s">
        <v>869</v>
      </c>
      <c r="AC4" s="21"/>
      <c r="AD4" s="31">
        <v>38249434</v>
      </c>
      <c r="AE4" s="21" t="s">
        <v>868</v>
      </c>
    </row>
    <row r="5" spans="1:32" ht="135">
      <c r="A5" s="21" t="s">
        <v>657</v>
      </c>
      <c r="B5" s="21">
        <v>4</v>
      </c>
      <c r="C5" s="21" t="s">
        <v>417</v>
      </c>
      <c r="D5" s="28">
        <v>0.9</v>
      </c>
      <c r="E5" s="27" t="s">
        <v>425</v>
      </c>
      <c r="F5" s="27" t="s">
        <v>323</v>
      </c>
      <c r="G5" s="27"/>
      <c r="H5" s="21" t="s">
        <v>658</v>
      </c>
      <c r="I5" s="21"/>
      <c r="J5" s="21">
        <v>38</v>
      </c>
      <c r="K5" s="21"/>
      <c r="L5" s="21"/>
      <c r="M5" s="27"/>
      <c r="N5" s="21"/>
      <c r="O5" s="21" t="s">
        <v>659</v>
      </c>
      <c r="P5" s="21"/>
      <c r="Q5" s="26" t="s">
        <v>660</v>
      </c>
      <c r="R5" s="21" t="s">
        <v>661</v>
      </c>
      <c r="S5" s="21">
        <v>0</v>
      </c>
      <c r="T5" s="27"/>
      <c r="U5" s="21" t="s">
        <v>333</v>
      </c>
      <c r="V5" s="28">
        <v>1</v>
      </c>
      <c r="W5" s="29">
        <v>0</v>
      </c>
      <c r="X5" s="29">
        <v>2</v>
      </c>
      <c r="Y5" s="30">
        <v>1</v>
      </c>
      <c r="Z5" s="21" t="s">
        <v>838</v>
      </c>
      <c r="AA5" s="31" t="s">
        <v>663</v>
      </c>
      <c r="AB5" s="33" t="s">
        <v>9</v>
      </c>
      <c r="AC5" s="31"/>
      <c r="AD5" s="31">
        <v>29226988</v>
      </c>
      <c r="AE5" s="21" t="s">
        <v>331</v>
      </c>
    </row>
    <row r="6" spans="1:32" ht="165">
      <c r="A6" s="21" t="s">
        <v>322</v>
      </c>
      <c r="B6" s="21">
        <v>5</v>
      </c>
      <c r="C6" s="21" t="s">
        <v>417</v>
      </c>
      <c r="D6" s="28">
        <v>6</v>
      </c>
      <c r="E6" s="27" t="s">
        <v>425</v>
      </c>
      <c r="F6" s="27" t="s">
        <v>323</v>
      </c>
      <c r="G6" s="27"/>
      <c r="H6" s="21" t="s">
        <v>664</v>
      </c>
      <c r="I6" s="21"/>
      <c r="J6" s="21">
        <v>29</v>
      </c>
      <c r="K6" s="21"/>
      <c r="L6" s="21"/>
      <c r="M6" s="27"/>
      <c r="N6" s="21"/>
      <c r="O6" s="21" t="s">
        <v>665</v>
      </c>
      <c r="P6" s="21"/>
      <c r="Q6" s="26" t="s">
        <v>660</v>
      </c>
      <c r="R6" s="21" t="s">
        <v>666</v>
      </c>
      <c r="S6" s="21">
        <v>0</v>
      </c>
      <c r="T6" s="27"/>
      <c r="U6" s="21" t="s">
        <v>667</v>
      </c>
      <c r="V6" s="28">
        <v>1</v>
      </c>
      <c r="W6" s="29"/>
      <c r="X6" s="29"/>
      <c r="Y6" s="30">
        <v>1</v>
      </c>
      <c r="Z6" s="21" t="s">
        <v>423</v>
      </c>
      <c r="AA6" s="31" t="s">
        <v>861</v>
      </c>
      <c r="AB6" s="31" t="s">
        <v>862</v>
      </c>
      <c r="AC6" s="31"/>
      <c r="AD6" s="31">
        <v>29226988</v>
      </c>
      <c r="AE6" s="31" t="s">
        <v>668</v>
      </c>
    </row>
    <row r="7" spans="1:32" ht="180">
      <c r="A7" s="21" t="s">
        <v>657</v>
      </c>
      <c r="B7" s="21">
        <v>6</v>
      </c>
      <c r="C7" s="21" t="s">
        <v>417</v>
      </c>
      <c r="D7" s="28">
        <v>6</v>
      </c>
      <c r="E7" s="27" t="s">
        <v>425</v>
      </c>
      <c r="F7" s="27" t="s">
        <v>669</v>
      </c>
      <c r="G7" s="27"/>
      <c r="H7" s="21" t="s">
        <v>664</v>
      </c>
      <c r="I7" s="21"/>
      <c r="J7" s="21">
        <v>29</v>
      </c>
      <c r="K7" s="21"/>
      <c r="L7" s="21"/>
      <c r="M7" s="27"/>
      <c r="N7" s="21"/>
      <c r="O7" s="21" t="s">
        <v>670</v>
      </c>
      <c r="P7" s="21"/>
      <c r="Q7" s="26" t="s">
        <v>935</v>
      </c>
      <c r="R7" s="21" t="s">
        <v>671</v>
      </c>
      <c r="S7" s="21">
        <v>0</v>
      </c>
      <c r="T7" s="27"/>
      <c r="U7" s="21" t="s">
        <v>662</v>
      </c>
      <c r="V7" s="28">
        <v>0</v>
      </c>
      <c r="W7" s="29">
        <v>26</v>
      </c>
      <c r="X7" s="29">
        <v>26</v>
      </c>
      <c r="Y7" s="30">
        <v>0</v>
      </c>
      <c r="Z7" s="21" t="s">
        <v>423</v>
      </c>
      <c r="AA7" s="31" t="s">
        <v>426</v>
      </c>
      <c r="AB7" s="31" t="s">
        <v>863</v>
      </c>
      <c r="AC7" s="31"/>
      <c r="AD7" s="31">
        <v>29226988</v>
      </c>
      <c r="AE7" s="21"/>
    </row>
    <row r="8" spans="1:32" ht="165">
      <c r="A8" s="21" t="s">
        <v>657</v>
      </c>
      <c r="B8" s="21">
        <v>7</v>
      </c>
      <c r="C8" s="21" t="s">
        <v>417</v>
      </c>
      <c r="D8" s="28">
        <v>3</v>
      </c>
      <c r="E8" s="27" t="s">
        <v>422</v>
      </c>
      <c r="F8" s="27" t="s">
        <v>323</v>
      </c>
      <c r="G8" s="27"/>
      <c r="H8" s="21" t="s">
        <v>664</v>
      </c>
      <c r="I8" s="21"/>
      <c r="J8" s="21">
        <v>29</v>
      </c>
      <c r="K8" s="21"/>
      <c r="L8" s="21"/>
      <c r="M8" s="27"/>
      <c r="N8" s="21"/>
      <c r="O8" s="21" t="s">
        <v>672</v>
      </c>
      <c r="P8" s="21"/>
      <c r="Q8" s="26" t="s">
        <v>936</v>
      </c>
      <c r="R8" s="21" t="s">
        <v>674</v>
      </c>
      <c r="S8" s="21">
        <v>0</v>
      </c>
      <c r="T8" s="27"/>
      <c r="U8" s="21" t="s">
        <v>190</v>
      </c>
      <c r="V8" s="28" t="s">
        <v>190</v>
      </c>
      <c r="W8" s="29" t="s">
        <v>190</v>
      </c>
      <c r="X8" s="29" t="s">
        <v>190</v>
      </c>
      <c r="Y8" s="30" t="s">
        <v>190</v>
      </c>
      <c r="Z8" s="21" t="s">
        <v>423</v>
      </c>
      <c r="AA8" s="31" t="s">
        <v>190</v>
      </c>
      <c r="AB8" s="31"/>
      <c r="AC8" s="31"/>
      <c r="AD8" s="31">
        <v>29226988</v>
      </c>
      <c r="AE8" s="21"/>
    </row>
    <row r="9" spans="1:32" ht="105">
      <c r="A9" s="21" t="s">
        <v>657</v>
      </c>
      <c r="B9" s="21">
        <v>8</v>
      </c>
      <c r="C9" s="21" t="s">
        <v>417</v>
      </c>
      <c r="D9" s="28">
        <v>0.6</v>
      </c>
      <c r="E9" s="27" t="s">
        <v>425</v>
      </c>
      <c r="F9" s="27" t="s">
        <v>323</v>
      </c>
      <c r="G9" s="27"/>
      <c r="H9" s="21" t="s">
        <v>675</v>
      </c>
      <c r="I9" s="21"/>
      <c r="J9" s="21">
        <v>31</v>
      </c>
      <c r="K9" s="21"/>
      <c r="L9" s="21"/>
      <c r="M9" s="27"/>
      <c r="N9" s="21"/>
      <c r="O9" s="21" t="s">
        <v>676</v>
      </c>
      <c r="P9" s="21"/>
      <c r="Q9" s="26" t="s">
        <v>677</v>
      </c>
      <c r="R9" s="21" t="s">
        <v>678</v>
      </c>
      <c r="S9" s="21">
        <v>0</v>
      </c>
      <c r="T9" s="27"/>
      <c r="U9" s="21" t="s">
        <v>667</v>
      </c>
      <c r="V9" s="28">
        <v>1</v>
      </c>
      <c r="W9" s="29"/>
      <c r="X9" s="29">
        <v>37</v>
      </c>
      <c r="Y9" s="30">
        <v>0</v>
      </c>
      <c r="Z9" s="21" t="s">
        <v>423</v>
      </c>
      <c r="AA9" s="31" t="s">
        <v>679</v>
      </c>
      <c r="AB9" s="31" t="s">
        <v>864</v>
      </c>
      <c r="AC9" s="31"/>
      <c r="AD9" s="31">
        <v>29226988</v>
      </c>
      <c r="AE9" s="21"/>
    </row>
    <row r="10" spans="1:32" ht="105">
      <c r="A10" s="21" t="s">
        <v>657</v>
      </c>
      <c r="B10" s="21">
        <v>9</v>
      </c>
      <c r="C10" s="21" t="s">
        <v>417</v>
      </c>
      <c r="D10" s="28">
        <v>22</v>
      </c>
      <c r="E10" s="27" t="s">
        <v>425</v>
      </c>
      <c r="F10" s="27" t="s">
        <v>558</v>
      </c>
      <c r="G10" s="27"/>
      <c r="H10" s="21" t="s">
        <v>675</v>
      </c>
      <c r="I10" s="21"/>
      <c r="J10" s="21">
        <v>31</v>
      </c>
      <c r="K10" s="21"/>
      <c r="L10" s="21"/>
      <c r="M10" s="27"/>
      <c r="N10" s="21"/>
      <c r="O10" s="21" t="s">
        <v>680</v>
      </c>
      <c r="P10" s="21"/>
      <c r="Q10" s="26" t="s">
        <v>681</v>
      </c>
      <c r="R10" s="21" t="s">
        <v>682</v>
      </c>
      <c r="S10" s="21">
        <v>0</v>
      </c>
      <c r="T10" s="27"/>
      <c r="U10" s="21" t="s">
        <v>683</v>
      </c>
      <c r="V10" s="28">
        <v>1</v>
      </c>
      <c r="W10" s="29">
        <v>0</v>
      </c>
      <c r="X10" s="29">
        <v>2</v>
      </c>
      <c r="Y10" s="30">
        <v>1</v>
      </c>
      <c r="Z10" s="21" t="s">
        <v>838</v>
      </c>
      <c r="AA10" s="31" t="s">
        <v>679</v>
      </c>
      <c r="AB10" s="31" t="s">
        <v>865</v>
      </c>
      <c r="AC10" s="31"/>
      <c r="AD10" s="31">
        <v>29226988</v>
      </c>
      <c r="AE10" s="21"/>
      <c r="AF10" s="34" t="s">
        <v>866</v>
      </c>
    </row>
    <row r="11" spans="1:32" ht="135">
      <c r="A11" s="21" t="s">
        <v>684</v>
      </c>
      <c r="B11" s="21">
        <v>10</v>
      </c>
      <c r="C11" s="21" t="s">
        <v>417</v>
      </c>
      <c r="D11" s="28">
        <v>1.5</v>
      </c>
      <c r="E11" s="27" t="s">
        <v>37</v>
      </c>
      <c r="F11" s="21" t="s">
        <v>121</v>
      </c>
      <c r="G11" s="27"/>
      <c r="H11" s="21" t="s">
        <v>871</v>
      </c>
      <c r="I11" s="21"/>
      <c r="J11" s="21"/>
      <c r="K11" s="21"/>
      <c r="L11" s="21"/>
      <c r="M11" s="21"/>
      <c r="N11" s="21"/>
      <c r="O11" s="21" t="s">
        <v>685</v>
      </c>
      <c r="P11" s="21"/>
      <c r="Q11" s="21" t="s">
        <v>297</v>
      </c>
      <c r="R11" s="21" t="s">
        <v>686</v>
      </c>
      <c r="S11" s="21" t="s">
        <v>297</v>
      </c>
      <c r="T11" s="21" t="s">
        <v>354</v>
      </c>
      <c r="U11" s="21" t="s">
        <v>297</v>
      </c>
      <c r="V11" s="28">
        <v>1</v>
      </c>
      <c r="W11" s="29">
        <v>8</v>
      </c>
      <c r="X11" s="30">
        <v>35</v>
      </c>
      <c r="Y11" s="30">
        <v>1</v>
      </c>
      <c r="Z11" s="21"/>
      <c r="AA11" s="21" t="s">
        <v>687</v>
      </c>
      <c r="AB11" s="21" t="s">
        <v>872</v>
      </c>
      <c r="AC11" s="21"/>
      <c r="AD11" s="31">
        <v>32650833</v>
      </c>
      <c r="AE11" s="21"/>
    </row>
    <row r="12" spans="1:32" ht="90">
      <c r="A12" s="21" t="s">
        <v>834</v>
      </c>
      <c r="B12" s="21">
        <v>11</v>
      </c>
      <c r="C12" s="21" t="s">
        <v>417</v>
      </c>
      <c r="D12" s="28">
        <v>6</v>
      </c>
      <c r="E12" s="27" t="s">
        <v>422</v>
      </c>
      <c r="F12" s="21" t="s">
        <v>359</v>
      </c>
      <c r="G12" s="27"/>
      <c r="H12" s="21" t="s">
        <v>871</v>
      </c>
      <c r="I12" s="21"/>
      <c r="J12" s="21"/>
      <c r="K12" s="21"/>
      <c r="L12" s="21"/>
      <c r="M12" s="21"/>
      <c r="N12" s="21"/>
      <c r="O12" s="21" t="s">
        <v>638</v>
      </c>
      <c r="P12" s="21"/>
      <c r="Q12" s="21" t="s">
        <v>297</v>
      </c>
      <c r="R12" s="21" t="s">
        <v>686</v>
      </c>
      <c r="S12" s="21" t="s">
        <v>297</v>
      </c>
      <c r="T12" s="21" t="s">
        <v>688</v>
      </c>
      <c r="U12" s="21" t="s">
        <v>297</v>
      </c>
      <c r="V12" s="28">
        <v>0</v>
      </c>
      <c r="W12" s="29">
        <v>168</v>
      </c>
      <c r="X12" s="30">
        <v>168</v>
      </c>
      <c r="Y12" s="30">
        <v>0</v>
      </c>
      <c r="Z12" s="21"/>
      <c r="AA12" s="21" t="s">
        <v>426</v>
      </c>
      <c r="AB12" s="21" t="s">
        <v>873</v>
      </c>
      <c r="AC12" s="21"/>
      <c r="AD12" s="31">
        <v>32650833</v>
      </c>
      <c r="AE12" s="21"/>
    </row>
    <row r="13" spans="1:32" ht="75">
      <c r="A13" s="21" t="s">
        <v>834</v>
      </c>
      <c r="B13" s="21">
        <v>12</v>
      </c>
      <c r="C13" s="21" t="s">
        <v>417</v>
      </c>
      <c r="D13" s="28">
        <v>8</v>
      </c>
      <c r="E13" s="27" t="s">
        <v>425</v>
      </c>
      <c r="F13" s="27" t="s">
        <v>361</v>
      </c>
      <c r="G13" s="27"/>
      <c r="H13" s="21" t="s">
        <v>871</v>
      </c>
      <c r="I13" s="21"/>
      <c r="J13" s="21"/>
      <c r="K13" s="21"/>
      <c r="L13" s="21"/>
      <c r="M13" s="27"/>
      <c r="N13" s="21"/>
      <c r="O13" s="21" t="s">
        <v>836</v>
      </c>
      <c r="P13" s="21"/>
      <c r="Q13" s="21" t="s">
        <v>297</v>
      </c>
      <c r="R13" s="21" t="s">
        <v>686</v>
      </c>
      <c r="S13" s="21" t="s">
        <v>297</v>
      </c>
      <c r="T13" s="27" t="s">
        <v>689</v>
      </c>
      <c r="U13" s="21" t="s">
        <v>297</v>
      </c>
      <c r="V13" s="28">
        <v>1</v>
      </c>
      <c r="W13" s="29">
        <v>22</v>
      </c>
      <c r="X13" s="29" t="s">
        <v>190</v>
      </c>
      <c r="Y13" s="30">
        <v>1</v>
      </c>
      <c r="Z13" s="21"/>
      <c r="AA13" s="31" t="s">
        <v>426</v>
      </c>
      <c r="AB13" s="31" t="s">
        <v>873</v>
      </c>
      <c r="AC13" s="31"/>
      <c r="AD13" s="31">
        <v>32650833</v>
      </c>
      <c r="AE13" s="21"/>
    </row>
    <row r="14" spans="1:32" ht="150">
      <c r="A14" s="21" t="s">
        <v>835</v>
      </c>
      <c r="B14" s="21">
        <v>13</v>
      </c>
      <c r="C14" s="21" t="s">
        <v>417</v>
      </c>
      <c r="D14" s="28">
        <v>5</v>
      </c>
      <c r="E14" s="27" t="s">
        <v>425</v>
      </c>
      <c r="F14" s="27" t="s">
        <v>361</v>
      </c>
      <c r="G14" s="27"/>
      <c r="H14" s="21" t="s">
        <v>876</v>
      </c>
      <c r="I14" s="21"/>
      <c r="J14" s="21"/>
      <c r="K14" s="21"/>
      <c r="L14" s="21"/>
      <c r="M14" s="27"/>
      <c r="N14" s="21"/>
      <c r="O14" s="21" t="s">
        <v>690</v>
      </c>
      <c r="P14" s="21"/>
      <c r="Q14" s="26" t="s">
        <v>691</v>
      </c>
      <c r="R14" s="21" t="s">
        <v>692</v>
      </c>
      <c r="S14" s="21">
        <v>0</v>
      </c>
      <c r="T14" s="27" t="s">
        <v>688</v>
      </c>
      <c r="U14" s="21" t="s">
        <v>693</v>
      </c>
      <c r="V14" s="28">
        <v>1</v>
      </c>
      <c r="W14" s="29">
        <v>12</v>
      </c>
      <c r="X14" s="29" t="s">
        <v>190</v>
      </c>
      <c r="Y14" s="30" t="s">
        <v>190</v>
      </c>
      <c r="Z14" s="21" t="s">
        <v>383</v>
      </c>
      <c r="AA14" s="31" t="s">
        <v>426</v>
      </c>
      <c r="AB14" s="31" t="s">
        <v>874</v>
      </c>
      <c r="AC14" s="31" t="s">
        <v>875</v>
      </c>
      <c r="AD14" s="31">
        <v>30526817</v>
      </c>
      <c r="AE14" s="21"/>
    </row>
    <row r="15" spans="1:32" ht="30">
      <c r="A15" s="21" t="s">
        <v>694</v>
      </c>
      <c r="B15" s="21">
        <v>14</v>
      </c>
      <c r="C15" s="21" t="s">
        <v>417</v>
      </c>
      <c r="D15" s="21">
        <v>1.4</v>
      </c>
      <c r="E15" s="27" t="s">
        <v>297</v>
      </c>
      <c r="F15" s="21" t="s">
        <v>408</v>
      </c>
      <c r="G15" s="27"/>
      <c r="H15" s="21"/>
      <c r="I15" s="21"/>
      <c r="J15" s="21" t="s">
        <v>297</v>
      </c>
      <c r="K15" s="21"/>
      <c r="L15" s="21"/>
      <c r="M15" s="27"/>
      <c r="N15" s="21" t="s">
        <v>409</v>
      </c>
      <c r="O15" s="21"/>
      <c r="P15" s="21"/>
      <c r="Q15" s="26" t="s">
        <v>695</v>
      </c>
      <c r="R15" s="21"/>
      <c r="S15" s="21" t="s">
        <v>297</v>
      </c>
      <c r="T15" s="27"/>
      <c r="U15" s="21"/>
      <c r="V15" s="28"/>
      <c r="W15" s="29"/>
      <c r="X15" s="29"/>
      <c r="Y15" s="30"/>
      <c r="Z15" s="21"/>
      <c r="AA15" s="31"/>
      <c r="AB15" s="31" t="s">
        <v>297</v>
      </c>
      <c r="AC15" s="31"/>
      <c r="AD15" s="31">
        <v>33718245</v>
      </c>
      <c r="AE15" s="21"/>
    </row>
    <row r="16" spans="1:32" ht="30">
      <c r="A16" s="21" t="s">
        <v>694</v>
      </c>
      <c r="B16" s="21">
        <v>15</v>
      </c>
      <c r="C16" s="21" t="s">
        <v>417</v>
      </c>
      <c r="D16" s="21">
        <v>3</v>
      </c>
      <c r="E16" s="27" t="s">
        <v>297</v>
      </c>
      <c r="F16" s="21" t="s">
        <v>408</v>
      </c>
      <c r="G16" s="27"/>
      <c r="H16" s="21"/>
      <c r="I16" s="21"/>
      <c r="J16" s="21" t="s">
        <v>297</v>
      </c>
      <c r="K16" s="21"/>
      <c r="L16" s="21"/>
      <c r="M16" s="27"/>
      <c r="N16" s="21" t="s">
        <v>696</v>
      </c>
      <c r="O16" s="21"/>
      <c r="P16" s="21"/>
      <c r="Q16" s="26" t="s">
        <v>695</v>
      </c>
      <c r="R16" s="32"/>
      <c r="S16" s="21" t="s">
        <v>297</v>
      </c>
      <c r="T16" s="27"/>
      <c r="U16" s="21"/>
      <c r="V16" s="28"/>
      <c r="W16" s="29"/>
      <c r="X16" s="29"/>
      <c r="Y16" s="30"/>
      <c r="Z16" s="21"/>
      <c r="AA16" s="31"/>
      <c r="AB16" s="31" t="s">
        <v>297</v>
      </c>
      <c r="AC16" s="31"/>
      <c r="AD16" s="31">
        <v>33718245</v>
      </c>
      <c r="AE16" s="21"/>
    </row>
    <row r="17" spans="1:31" ht="30">
      <c r="A17" s="21" t="s">
        <v>694</v>
      </c>
      <c r="B17" s="21">
        <v>16</v>
      </c>
      <c r="C17" s="21" t="s">
        <v>417</v>
      </c>
      <c r="D17" s="21">
        <v>1.75</v>
      </c>
      <c r="E17" s="27" t="s">
        <v>297</v>
      </c>
      <c r="F17" s="21" t="s">
        <v>408</v>
      </c>
      <c r="G17" s="27"/>
      <c r="H17" s="21"/>
      <c r="I17" s="21"/>
      <c r="J17" s="21" t="s">
        <v>297</v>
      </c>
      <c r="K17" s="21"/>
      <c r="L17" s="21"/>
      <c r="M17" s="27"/>
      <c r="N17" s="21" t="s">
        <v>409</v>
      </c>
      <c r="O17" s="21"/>
      <c r="P17" s="21"/>
      <c r="Q17" s="26" t="s">
        <v>695</v>
      </c>
      <c r="R17" s="21"/>
      <c r="S17" s="21" t="s">
        <v>297</v>
      </c>
      <c r="T17" s="27"/>
      <c r="U17" s="21"/>
      <c r="V17" s="28"/>
      <c r="W17" s="29"/>
      <c r="X17" s="29"/>
      <c r="Y17" s="30"/>
      <c r="Z17" s="21"/>
      <c r="AA17" s="31"/>
      <c r="AB17" s="31" t="s">
        <v>297</v>
      </c>
      <c r="AC17" s="31"/>
      <c r="AD17" s="31">
        <v>33718245</v>
      </c>
      <c r="AE17" s="21"/>
    </row>
    <row r="18" spans="1:31" ht="30">
      <c r="A18" s="21" t="s">
        <v>694</v>
      </c>
      <c r="B18" s="21">
        <v>17</v>
      </c>
      <c r="C18" s="21" t="s">
        <v>417</v>
      </c>
      <c r="D18" s="21">
        <v>8</v>
      </c>
      <c r="E18" s="27" t="s">
        <v>297</v>
      </c>
      <c r="F18" s="21" t="s">
        <v>412</v>
      </c>
      <c r="G18" s="27"/>
      <c r="H18" s="21"/>
      <c r="I18" s="21"/>
      <c r="J18" s="21" t="s">
        <v>297</v>
      </c>
      <c r="K18" s="21"/>
      <c r="L18" s="21"/>
      <c r="M18" s="27"/>
      <c r="N18" s="21"/>
      <c r="O18" s="21"/>
      <c r="P18" s="21"/>
      <c r="Q18" s="26" t="s">
        <v>673</v>
      </c>
      <c r="R18" s="21"/>
      <c r="S18" s="21" t="s">
        <v>297</v>
      </c>
      <c r="T18" s="27"/>
      <c r="U18" s="21"/>
      <c r="V18" s="28"/>
      <c r="W18" s="29"/>
      <c r="X18" s="29"/>
      <c r="Y18" s="30"/>
      <c r="Z18" s="21"/>
      <c r="AA18" s="31"/>
      <c r="AB18" s="31" t="s">
        <v>297</v>
      </c>
      <c r="AC18" s="31"/>
      <c r="AD18" s="31">
        <v>33718245</v>
      </c>
      <c r="AE18" s="21"/>
    </row>
    <row r="19" spans="1:31" ht="30">
      <c r="A19" s="21" t="s">
        <v>694</v>
      </c>
      <c r="B19" s="21">
        <v>18</v>
      </c>
      <c r="C19" s="21" t="s">
        <v>417</v>
      </c>
      <c r="D19" s="21">
        <v>1</v>
      </c>
      <c r="E19" s="27" t="s">
        <v>297</v>
      </c>
      <c r="F19" s="21" t="s">
        <v>413</v>
      </c>
      <c r="G19" s="27"/>
      <c r="H19" s="21"/>
      <c r="I19" s="21"/>
      <c r="J19" s="21" t="s">
        <v>297</v>
      </c>
      <c r="K19" s="21"/>
      <c r="L19" s="21"/>
      <c r="M19" s="27"/>
      <c r="N19" s="21" t="s">
        <v>409</v>
      </c>
      <c r="O19" s="21"/>
      <c r="P19" s="21"/>
      <c r="Q19" s="26" t="s">
        <v>663</v>
      </c>
      <c r="R19" s="21"/>
      <c r="S19" s="21" t="s">
        <v>297</v>
      </c>
      <c r="T19" s="27"/>
      <c r="U19" s="21"/>
      <c r="V19" s="28"/>
      <c r="W19" s="29"/>
      <c r="X19" s="29"/>
      <c r="Y19" s="30"/>
      <c r="Z19" s="21"/>
      <c r="AA19" s="31"/>
      <c r="AB19" s="31" t="s">
        <v>297</v>
      </c>
      <c r="AC19" s="31"/>
      <c r="AD19" s="31">
        <v>33718245</v>
      </c>
      <c r="AE19" s="21"/>
    </row>
    <row r="20" spans="1:31" ht="30">
      <c r="A20" s="21" t="s">
        <v>694</v>
      </c>
      <c r="B20" s="21">
        <v>19</v>
      </c>
      <c r="C20" s="21" t="s">
        <v>417</v>
      </c>
      <c r="D20" s="21">
        <v>4</v>
      </c>
      <c r="E20" s="27" t="s">
        <v>297</v>
      </c>
      <c r="F20" s="21" t="s">
        <v>408</v>
      </c>
      <c r="G20" s="27"/>
      <c r="H20" s="21"/>
      <c r="I20" s="21"/>
      <c r="J20" s="21" t="s">
        <v>297</v>
      </c>
      <c r="K20" s="21"/>
      <c r="L20" s="21"/>
      <c r="M20" s="27"/>
      <c r="N20" s="21" t="s">
        <v>414</v>
      </c>
      <c r="O20" s="21"/>
      <c r="P20" s="21"/>
      <c r="Q20" s="26" t="s">
        <v>695</v>
      </c>
      <c r="R20" s="21"/>
      <c r="S20" s="21" t="s">
        <v>297</v>
      </c>
      <c r="T20" s="27"/>
      <c r="U20" s="21"/>
      <c r="V20" s="28"/>
      <c r="W20" s="29"/>
      <c r="X20" s="29"/>
      <c r="Y20" s="30"/>
      <c r="Z20" s="21"/>
      <c r="AA20" s="31"/>
      <c r="AB20" s="31" t="s">
        <v>297</v>
      </c>
      <c r="AC20" s="31"/>
      <c r="AD20" s="31">
        <v>33718245</v>
      </c>
      <c r="AE20" s="21"/>
    </row>
    <row r="21" spans="1:31" ht="30">
      <c r="A21" s="21" t="s">
        <v>694</v>
      </c>
      <c r="B21" s="21">
        <v>20</v>
      </c>
      <c r="C21" s="21" t="s">
        <v>417</v>
      </c>
      <c r="D21" s="21">
        <v>7</v>
      </c>
      <c r="E21" s="27" t="s">
        <v>297</v>
      </c>
      <c r="F21" s="21" t="s">
        <v>408</v>
      </c>
      <c r="G21" s="27"/>
      <c r="H21" s="21"/>
      <c r="I21" s="21"/>
      <c r="J21" s="21" t="s">
        <v>297</v>
      </c>
      <c r="K21" s="21"/>
      <c r="L21" s="21"/>
      <c r="M21" s="27"/>
      <c r="N21" s="21" t="s">
        <v>415</v>
      </c>
      <c r="O21" s="21"/>
      <c r="P21" s="21"/>
      <c r="Q21" s="26" t="s">
        <v>695</v>
      </c>
      <c r="R21" s="21"/>
      <c r="S21" s="21" t="s">
        <v>297</v>
      </c>
      <c r="T21" s="27"/>
      <c r="U21" s="21"/>
      <c r="V21" s="28"/>
      <c r="W21" s="29"/>
      <c r="X21" s="29"/>
      <c r="Y21" s="30"/>
      <c r="Z21" s="21"/>
      <c r="AA21" s="31"/>
      <c r="AB21" s="31" t="s">
        <v>297</v>
      </c>
      <c r="AC21" s="31"/>
      <c r="AD21" s="31">
        <v>33718245</v>
      </c>
      <c r="AE21" s="21"/>
    </row>
    <row r="22" spans="1:31" ht="75">
      <c r="A22" s="21" t="s">
        <v>697</v>
      </c>
      <c r="B22" s="21">
        <v>21</v>
      </c>
      <c r="C22" s="21" t="s">
        <v>417</v>
      </c>
      <c r="D22" s="21">
        <v>1</v>
      </c>
      <c r="E22" s="21" t="s">
        <v>422</v>
      </c>
      <c r="F22" s="21" t="s">
        <v>698</v>
      </c>
      <c r="G22" s="27" t="s">
        <v>477</v>
      </c>
      <c r="H22" s="21" t="s">
        <v>427</v>
      </c>
      <c r="I22" s="21"/>
      <c r="J22" s="21">
        <v>42</v>
      </c>
      <c r="K22" s="21"/>
      <c r="L22" s="21"/>
      <c r="M22" s="27"/>
      <c r="N22" s="21"/>
      <c r="O22" s="21" t="s">
        <v>699</v>
      </c>
      <c r="P22" s="21"/>
      <c r="Q22" s="26" t="s">
        <v>700</v>
      </c>
      <c r="R22" s="21" t="s">
        <v>701</v>
      </c>
      <c r="S22" s="21">
        <v>0</v>
      </c>
      <c r="T22" s="27"/>
      <c r="U22" s="21" t="s">
        <v>702</v>
      </c>
      <c r="V22" s="28"/>
      <c r="W22" s="29">
        <v>14</v>
      </c>
      <c r="X22" s="29">
        <v>170.4</v>
      </c>
      <c r="Y22" s="30">
        <v>0</v>
      </c>
      <c r="Z22" s="21" t="s">
        <v>423</v>
      </c>
      <c r="AA22" s="31" t="s">
        <v>687</v>
      </c>
      <c r="AB22" s="31" t="s">
        <v>844</v>
      </c>
      <c r="AC22" s="31"/>
      <c r="AD22" s="31">
        <v>31104347</v>
      </c>
      <c r="AE22" s="21"/>
    </row>
    <row r="23" spans="1:31" ht="60">
      <c r="A23" s="21" t="s">
        <v>697</v>
      </c>
      <c r="B23" s="21">
        <v>22</v>
      </c>
      <c r="C23" s="21" t="s">
        <v>417</v>
      </c>
      <c r="D23" s="21">
        <v>4</v>
      </c>
      <c r="E23" s="21" t="s">
        <v>422</v>
      </c>
      <c r="F23" s="21" t="s">
        <v>703</v>
      </c>
      <c r="G23" s="27" t="s">
        <v>478</v>
      </c>
      <c r="H23" s="21" t="s">
        <v>427</v>
      </c>
      <c r="I23" s="21"/>
      <c r="J23" s="21">
        <v>42</v>
      </c>
      <c r="K23" s="21"/>
      <c r="L23" s="21"/>
      <c r="M23" s="27"/>
      <c r="N23" s="21"/>
      <c r="O23" s="21" t="s">
        <v>704</v>
      </c>
      <c r="P23" s="21"/>
      <c r="Q23" s="26" t="s">
        <v>190</v>
      </c>
      <c r="R23" s="21" t="s">
        <v>705</v>
      </c>
      <c r="S23" s="21">
        <v>0</v>
      </c>
      <c r="T23" s="27"/>
      <c r="U23" s="21" t="s">
        <v>706</v>
      </c>
      <c r="V23" s="28"/>
      <c r="W23" s="29">
        <v>21.6</v>
      </c>
      <c r="X23" s="29">
        <v>21.6</v>
      </c>
      <c r="Y23" s="30">
        <v>0</v>
      </c>
      <c r="Z23" s="21" t="s">
        <v>423</v>
      </c>
      <c r="AA23" s="31" t="s">
        <v>426</v>
      </c>
      <c r="AB23" s="31" t="s">
        <v>844</v>
      </c>
      <c r="AC23" s="31"/>
      <c r="AD23" s="31">
        <v>31104347</v>
      </c>
      <c r="AE23" s="21"/>
    </row>
    <row r="24" spans="1:31" ht="75">
      <c r="A24" s="21" t="s">
        <v>697</v>
      </c>
      <c r="B24" s="21">
        <v>23</v>
      </c>
      <c r="C24" s="21" t="s">
        <v>417</v>
      </c>
      <c r="D24" s="21">
        <v>3</v>
      </c>
      <c r="E24" s="21" t="s">
        <v>422</v>
      </c>
      <c r="F24" s="21" t="s">
        <v>566</v>
      </c>
      <c r="G24" s="27" t="s">
        <v>479</v>
      </c>
      <c r="H24" s="21" t="s">
        <v>428</v>
      </c>
      <c r="I24" s="21"/>
      <c r="J24" s="21">
        <v>39</v>
      </c>
      <c r="K24" s="21"/>
      <c r="L24" s="21"/>
      <c r="M24" s="27"/>
      <c r="N24" s="21"/>
      <c r="O24" s="21" t="s">
        <v>707</v>
      </c>
      <c r="P24" s="21"/>
      <c r="Q24" s="26" t="s">
        <v>700</v>
      </c>
      <c r="R24" s="21" t="s">
        <v>708</v>
      </c>
      <c r="S24" s="21">
        <v>0</v>
      </c>
      <c r="T24" s="27"/>
      <c r="U24" s="21" t="s">
        <v>709</v>
      </c>
      <c r="V24" s="28"/>
      <c r="W24" s="29">
        <v>4.8</v>
      </c>
      <c r="X24" s="29">
        <v>4.8</v>
      </c>
      <c r="Y24" s="30">
        <v>0</v>
      </c>
      <c r="Z24" s="21" t="s">
        <v>423</v>
      </c>
      <c r="AA24" s="31" t="s">
        <v>426</v>
      </c>
      <c r="AB24" s="31" t="s">
        <v>844</v>
      </c>
      <c r="AC24" s="31"/>
      <c r="AD24" s="31">
        <v>31104347</v>
      </c>
      <c r="AE24" s="21"/>
    </row>
    <row r="25" spans="1:31" ht="105">
      <c r="A25" s="21" t="s">
        <v>697</v>
      </c>
      <c r="B25" s="21">
        <v>24</v>
      </c>
      <c r="C25" s="21" t="s">
        <v>417</v>
      </c>
      <c r="D25" s="21">
        <v>3</v>
      </c>
      <c r="E25" s="21" t="s">
        <v>425</v>
      </c>
      <c r="F25" s="21" t="s">
        <v>703</v>
      </c>
      <c r="G25" s="27" t="s">
        <v>479</v>
      </c>
      <c r="H25" s="21" t="s">
        <v>429</v>
      </c>
      <c r="I25" s="21"/>
      <c r="J25" s="21">
        <v>30</v>
      </c>
      <c r="K25" s="21"/>
      <c r="L25" s="21"/>
      <c r="M25" s="27"/>
      <c r="N25" s="21"/>
      <c r="O25" s="21" t="s">
        <v>710</v>
      </c>
      <c r="P25" s="21"/>
      <c r="Q25" s="21" t="s">
        <v>190</v>
      </c>
      <c r="R25" s="21" t="s">
        <v>711</v>
      </c>
      <c r="S25" s="21">
        <v>0</v>
      </c>
      <c r="T25" s="27"/>
      <c r="U25" s="21" t="s">
        <v>712</v>
      </c>
      <c r="V25" s="28"/>
      <c r="W25" s="29">
        <v>4</v>
      </c>
      <c r="X25" s="29">
        <v>27.6</v>
      </c>
      <c r="Y25" s="30">
        <v>0</v>
      </c>
      <c r="Z25" s="21" t="s">
        <v>423</v>
      </c>
      <c r="AA25" s="31" t="s">
        <v>9</v>
      </c>
      <c r="AB25" s="31" t="s">
        <v>9</v>
      </c>
      <c r="AC25" s="31" t="s">
        <v>843</v>
      </c>
      <c r="AD25" s="31">
        <v>31104347</v>
      </c>
      <c r="AE25" s="21"/>
    </row>
    <row r="26" spans="1:31" ht="45">
      <c r="A26" s="21" t="s">
        <v>697</v>
      </c>
      <c r="B26" s="21">
        <v>25</v>
      </c>
      <c r="C26" s="21" t="s">
        <v>417</v>
      </c>
      <c r="D26" s="21">
        <v>2</v>
      </c>
      <c r="E26" s="21" t="s">
        <v>422</v>
      </c>
      <c r="F26" s="21" t="s">
        <v>703</v>
      </c>
      <c r="G26" s="27" t="s">
        <v>480</v>
      </c>
      <c r="H26" s="21" t="s">
        <v>429</v>
      </c>
      <c r="I26" s="21"/>
      <c r="J26" s="21">
        <v>30</v>
      </c>
      <c r="K26" s="21"/>
      <c r="L26" s="21"/>
      <c r="M26" s="27"/>
      <c r="N26" s="21"/>
      <c r="O26" s="21" t="s">
        <v>713</v>
      </c>
      <c r="P26" s="21"/>
      <c r="Q26" s="26" t="s">
        <v>700</v>
      </c>
      <c r="R26" s="21" t="s">
        <v>714</v>
      </c>
      <c r="S26" s="21">
        <v>0</v>
      </c>
      <c r="T26" s="27"/>
      <c r="U26" s="21" t="s">
        <v>715</v>
      </c>
      <c r="V26" s="28"/>
      <c r="W26" s="29">
        <v>8.3999999999999986</v>
      </c>
      <c r="X26" s="29">
        <v>8.3999999999999986</v>
      </c>
      <c r="Y26" s="30">
        <v>0</v>
      </c>
      <c r="Z26" s="21" t="s">
        <v>423</v>
      </c>
      <c r="AA26" s="31" t="s">
        <v>687</v>
      </c>
      <c r="AB26" s="31" t="s">
        <v>844</v>
      </c>
      <c r="AC26" s="31"/>
      <c r="AD26" s="31">
        <v>31104347</v>
      </c>
      <c r="AE26" s="21"/>
    </row>
    <row r="27" spans="1:31" ht="75">
      <c r="A27" s="21" t="s">
        <v>697</v>
      </c>
      <c r="B27" s="21">
        <v>26</v>
      </c>
      <c r="C27" s="21" t="s">
        <v>417</v>
      </c>
      <c r="D27" s="21">
        <v>2</v>
      </c>
      <c r="E27" s="21" t="s">
        <v>422</v>
      </c>
      <c r="F27" s="21" t="s">
        <v>698</v>
      </c>
      <c r="G27" s="27" t="s">
        <v>481</v>
      </c>
      <c r="H27" s="21" t="s">
        <v>429</v>
      </c>
      <c r="I27" s="21"/>
      <c r="J27" s="21">
        <v>30</v>
      </c>
      <c r="K27" s="21" t="s">
        <v>716</v>
      </c>
      <c r="L27" s="21"/>
      <c r="M27" s="27"/>
      <c r="N27" s="21"/>
      <c r="O27" s="21" t="s">
        <v>717</v>
      </c>
      <c r="P27" s="21"/>
      <c r="Q27" s="26" t="s">
        <v>700</v>
      </c>
      <c r="R27" s="21" t="s">
        <v>718</v>
      </c>
      <c r="S27" s="21">
        <v>0</v>
      </c>
      <c r="T27" s="27"/>
      <c r="U27" s="21" t="s">
        <v>719</v>
      </c>
      <c r="V27" s="28"/>
      <c r="W27" s="29">
        <v>9.6000000000000014</v>
      </c>
      <c r="X27" s="29">
        <v>9.6000000000000014</v>
      </c>
      <c r="Y27" s="30">
        <v>0</v>
      </c>
      <c r="Z27" s="21" t="s">
        <v>423</v>
      </c>
      <c r="AA27" s="31" t="s">
        <v>687</v>
      </c>
      <c r="AB27" s="31" t="s">
        <v>844</v>
      </c>
      <c r="AC27" s="31"/>
      <c r="AD27" s="31">
        <v>31104347</v>
      </c>
      <c r="AE27" s="21"/>
    </row>
    <row r="28" spans="1:31" ht="60">
      <c r="A28" s="21" t="s">
        <v>697</v>
      </c>
      <c r="B28" s="21">
        <v>27</v>
      </c>
      <c r="C28" s="21" t="s">
        <v>417</v>
      </c>
      <c r="D28" s="21">
        <v>9</v>
      </c>
      <c r="E28" s="21" t="s">
        <v>422</v>
      </c>
      <c r="F28" s="21" t="s">
        <v>720</v>
      </c>
      <c r="G28" s="27" t="s">
        <v>482</v>
      </c>
      <c r="H28" s="21" t="s">
        <v>430</v>
      </c>
      <c r="I28" s="21"/>
      <c r="J28" s="21">
        <v>29</v>
      </c>
      <c r="K28" s="21" t="s">
        <v>431</v>
      </c>
      <c r="L28" s="21"/>
      <c r="M28" s="27"/>
      <c r="N28" s="21"/>
      <c r="O28" s="21" t="s">
        <v>721</v>
      </c>
      <c r="P28" s="21"/>
      <c r="Q28" s="26" t="s">
        <v>700</v>
      </c>
      <c r="R28" s="21" t="s">
        <v>722</v>
      </c>
      <c r="S28" s="21">
        <v>0</v>
      </c>
      <c r="T28" s="27"/>
      <c r="U28" s="21" t="s">
        <v>723</v>
      </c>
      <c r="V28" s="28"/>
      <c r="W28" s="29">
        <v>26.400000000000002</v>
      </c>
      <c r="X28" s="29">
        <v>26.400000000000002</v>
      </c>
      <c r="Y28" s="30">
        <v>0</v>
      </c>
      <c r="Z28" s="21" t="s">
        <v>423</v>
      </c>
      <c r="AA28" s="31" t="s">
        <v>426</v>
      </c>
      <c r="AB28" s="31" t="s">
        <v>845</v>
      </c>
      <c r="AC28" s="31"/>
      <c r="AD28" s="31">
        <v>31104347</v>
      </c>
      <c r="AE28" s="21"/>
    </row>
    <row r="29" spans="1:31" ht="225">
      <c r="A29" s="21" t="s">
        <v>697</v>
      </c>
      <c r="B29" s="21">
        <v>28</v>
      </c>
      <c r="C29" s="21" t="s">
        <v>417</v>
      </c>
      <c r="D29" s="21">
        <v>13</v>
      </c>
      <c r="E29" s="21" t="s">
        <v>425</v>
      </c>
      <c r="F29" s="21" t="s">
        <v>566</v>
      </c>
      <c r="G29" s="27" t="s">
        <v>483</v>
      </c>
      <c r="H29" s="21" t="s">
        <v>429</v>
      </c>
      <c r="I29" s="21"/>
      <c r="J29" s="21">
        <v>30</v>
      </c>
      <c r="K29" s="21" t="s">
        <v>724</v>
      </c>
      <c r="L29" s="21"/>
      <c r="M29" s="27"/>
      <c r="N29" s="21"/>
      <c r="O29" s="21" t="s">
        <v>725</v>
      </c>
      <c r="P29" s="21"/>
      <c r="Q29" s="26" t="s">
        <v>700</v>
      </c>
      <c r="R29" s="21" t="s">
        <v>726</v>
      </c>
      <c r="S29" s="21">
        <v>0</v>
      </c>
      <c r="T29" s="27"/>
      <c r="U29" s="21" t="s">
        <v>727</v>
      </c>
      <c r="V29" s="28"/>
      <c r="W29" s="29">
        <v>49</v>
      </c>
      <c r="X29" s="29">
        <v>54</v>
      </c>
      <c r="Y29" s="30">
        <v>0</v>
      </c>
      <c r="Z29" s="21" t="s">
        <v>423</v>
      </c>
      <c r="AA29" s="31" t="s">
        <v>426</v>
      </c>
      <c r="AB29" s="31" t="s">
        <v>845</v>
      </c>
      <c r="AC29" s="31"/>
      <c r="AD29" s="31">
        <v>31104347</v>
      </c>
      <c r="AE29" s="21"/>
    </row>
    <row r="30" spans="1:31" ht="255">
      <c r="A30" s="21" t="s">
        <v>697</v>
      </c>
      <c r="B30" s="21">
        <v>29</v>
      </c>
      <c r="C30" s="21" t="s">
        <v>417</v>
      </c>
      <c r="D30" s="21">
        <v>2</v>
      </c>
      <c r="E30" s="21" t="s">
        <v>425</v>
      </c>
      <c r="F30" s="21" t="s">
        <v>703</v>
      </c>
      <c r="G30" s="27" t="s">
        <v>484</v>
      </c>
      <c r="H30" s="21" t="s">
        <v>429</v>
      </c>
      <c r="I30" s="21"/>
      <c r="J30" s="21">
        <v>30</v>
      </c>
      <c r="K30" s="21" t="s">
        <v>728</v>
      </c>
      <c r="L30" s="21"/>
      <c r="M30" s="27"/>
      <c r="N30" s="21"/>
      <c r="O30" s="21" t="s">
        <v>710</v>
      </c>
      <c r="P30" s="21"/>
      <c r="Q30" s="26" t="s">
        <v>700</v>
      </c>
      <c r="R30" s="21" t="s">
        <v>729</v>
      </c>
      <c r="S30" s="21">
        <v>0</v>
      </c>
      <c r="T30" s="27"/>
      <c r="U30" s="21" t="s">
        <v>730</v>
      </c>
      <c r="V30" s="28"/>
      <c r="W30" s="29">
        <v>31</v>
      </c>
      <c r="X30" s="29">
        <v>34.799999999999997</v>
      </c>
      <c r="Y30" s="30">
        <v>0</v>
      </c>
      <c r="Z30" s="21" t="s">
        <v>423</v>
      </c>
      <c r="AA30" s="31" t="s">
        <v>426</v>
      </c>
      <c r="AB30" s="31" t="s">
        <v>845</v>
      </c>
      <c r="AC30" s="31"/>
      <c r="AD30" s="31">
        <v>31104347</v>
      </c>
      <c r="AE30" s="21"/>
    </row>
    <row r="31" spans="1:31" ht="135">
      <c r="A31" s="21" t="s">
        <v>697</v>
      </c>
      <c r="B31" s="21">
        <v>30</v>
      </c>
      <c r="C31" s="21" t="s">
        <v>417</v>
      </c>
      <c r="D31" s="21">
        <v>12</v>
      </c>
      <c r="E31" s="21" t="s">
        <v>422</v>
      </c>
      <c r="F31" s="21" t="s">
        <v>731</v>
      </c>
      <c r="G31" s="27" t="s">
        <v>485</v>
      </c>
      <c r="H31" s="21" t="s">
        <v>429</v>
      </c>
      <c r="I31" s="21"/>
      <c r="J31" s="21">
        <v>30</v>
      </c>
      <c r="K31" s="21" t="s">
        <v>732</v>
      </c>
      <c r="L31" s="21"/>
      <c r="M31" s="27"/>
      <c r="N31" s="21"/>
      <c r="O31" s="21" t="s">
        <v>733</v>
      </c>
      <c r="P31" s="21"/>
      <c r="Q31" s="26" t="s">
        <v>700</v>
      </c>
      <c r="R31" s="21" t="s">
        <v>734</v>
      </c>
      <c r="S31" s="21">
        <v>0</v>
      </c>
      <c r="T31" s="27"/>
      <c r="U31" s="21" t="s">
        <v>735</v>
      </c>
      <c r="V31" s="28"/>
      <c r="W31" s="29">
        <v>13.200000000000001</v>
      </c>
      <c r="X31" s="29">
        <v>13.200000000000001</v>
      </c>
      <c r="Y31" s="30">
        <v>0</v>
      </c>
      <c r="Z31" s="21" t="s">
        <v>423</v>
      </c>
      <c r="AA31" s="31" t="s">
        <v>426</v>
      </c>
      <c r="AB31" s="31" t="s">
        <v>844</v>
      </c>
      <c r="AC31" s="31"/>
      <c r="AD31" s="31">
        <v>31104347</v>
      </c>
      <c r="AE31" s="21"/>
    </row>
    <row r="32" spans="1:31" ht="210">
      <c r="A32" s="21" t="s">
        <v>736</v>
      </c>
      <c r="B32" s="21">
        <v>31</v>
      </c>
      <c r="C32" s="21" t="s">
        <v>417</v>
      </c>
      <c r="D32" s="28">
        <v>1.9</v>
      </c>
      <c r="E32" s="27" t="s">
        <v>422</v>
      </c>
      <c r="F32" s="27" t="s">
        <v>737</v>
      </c>
      <c r="G32" s="27"/>
      <c r="H32" s="21" t="s">
        <v>490</v>
      </c>
      <c r="I32" s="21"/>
      <c r="J32" s="21" t="s">
        <v>877</v>
      </c>
      <c r="K32" s="21"/>
      <c r="L32" s="21"/>
      <c r="M32" s="27"/>
      <c r="N32" s="21"/>
      <c r="O32" s="21" t="s">
        <v>796</v>
      </c>
      <c r="P32" s="21"/>
      <c r="Q32" s="26" t="s">
        <v>660</v>
      </c>
      <c r="R32" s="21" t="s">
        <v>738</v>
      </c>
      <c r="S32" s="21">
        <v>0</v>
      </c>
      <c r="T32" s="27"/>
      <c r="U32" s="21" t="s">
        <v>739</v>
      </c>
      <c r="V32" s="28">
        <v>0</v>
      </c>
      <c r="W32" s="29">
        <v>11</v>
      </c>
      <c r="X32" s="29">
        <v>11</v>
      </c>
      <c r="Y32" s="30">
        <v>0</v>
      </c>
      <c r="Z32" s="21" t="s">
        <v>423</v>
      </c>
      <c r="AA32" s="31" t="s">
        <v>651</v>
      </c>
      <c r="AB32" s="33" t="s">
        <v>9</v>
      </c>
      <c r="AC32" s="31"/>
      <c r="AD32" s="31">
        <v>38797130</v>
      </c>
      <c r="AE32" s="21"/>
    </row>
    <row r="33" spans="1:31" ht="180">
      <c r="A33" s="21" t="s">
        <v>736</v>
      </c>
      <c r="B33" s="21">
        <v>32</v>
      </c>
      <c r="C33" s="21" t="s">
        <v>417</v>
      </c>
      <c r="D33" s="28">
        <v>4</v>
      </c>
      <c r="E33" s="27" t="s">
        <v>425</v>
      </c>
      <c r="F33" s="27" t="s">
        <v>731</v>
      </c>
      <c r="G33" s="27"/>
      <c r="H33" s="21" t="s">
        <v>740</v>
      </c>
      <c r="I33" s="21"/>
      <c r="J33" s="21" t="s">
        <v>878</v>
      </c>
      <c r="K33" s="21"/>
      <c r="L33" s="21"/>
      <c r="M33" s="27"/>
      <c r="N33" s="21"/>
      <c r="O33" s="21" t="s">
        <v>797</v>
      </c>
      <c r="P33" s="21"/>
      <c r="Q33" s="26" t="s">
        <v>660</v>
      </c>
      <c r="R33" s="21" t="s">
        <v>741</v>
      </c>
      <c r="S33" s="21">
        <v>0</v>
      </c>
      <c r="T33" s="27"/>
      <c r="U33" s="21" t="s">
        <v>742</v>
      </c>
      <c r="V33" s="28">
        <v>1</v>
      </c>
      <c r="W33" s="29">
        <v>9</v>
      </c>
      <c r="X33" s="29">
        <v>9</v>
      </c>
      <c r="Y33" s="30">
        <v>1</v>
      </c>
      <c r="Z33" s="21" t="s">
        <v>423</v>
      </c>
      <c r="AA33" s="31" t="s">
        <v>555</v>
      </c>
      <c r="AB33" s="33" t="s">
        <v>9</v>
      </c>
      <c r="AC33" s="31"/>
      <c r="AD33" s="31">
        <v>38797130</v>
      </c>
      <c r="AE33" s="21"/>
    </row>
    <row r="34" spans="1:31" ht="195">
      <c r="A34" s="21" t="s">
        <v>736</v>
      </c>
      <c r="B34" s="21">
        <v>33</v>
      </c>
      <c r="C34" s="21" t="s">
        <v>417</v>
      </c>
      <c r="D34" s="28">
        <v>3.2</v>
      </c>
      <c r="E34" s="27" t="s">
        <v>425</v>
      </c>
      <c r="F34" s="27" t="s">
        <v>737</v>
      </c>
      <c r="G34" s="27"/>
      <c r="H34" s="21" t="s">
        <v>743</v>
      </c>
      <c r="I34" s="21"/>
      <c r="J34" s="21" t="s">
        <v>879</v>
      </c>
      <c r="K34" s="21"/>
      <c r="L34" s="21"/>
      <c r="M34" s="27"/>
      <c r="N34" s="21"/>
      <c r="O34" s="21" t="s">
        <v>798</v>
      </c>
      <c r="P34" s="21"/>
      <c r="Q34" s="26" t="s">
        <v>660</v>
      </c>
      <c r="R34" s="21" t="s">
        <v>744</v>
      </c>
      <c r="S34" s="21">
        <v>0</v>
      </c>
      <c r="T34" s="27"/>
      <c r="U34" s="21" t="s">
        <v>739</v>
      </c>
      <c r="V34" s="28">
        <v>0</v>
      </c>
      <c r="W34" s="29">
        <v>9</v>
      </c>
      <c r="X34" s="29">
        <v>9</v>
      </c>
      <c r="Y34" s="30">
        <v>0</v>
      </c>
      <c r="Z34" s="21" t="s">
        <v>423</v>
      </c>
      <c r="AA34" s="31" t="s">
        <v>687</v>
      </c>
      <c r="AB34" s="31" t="s">
        <v>881</v>
      </c>
      <c r="AC34" s="31"/>
      <c r="AD34" s="31">
        <v>38797130</v>
      </c>
      <c r="AE34" s="21"/>
    </row>
    <row r="35" spans="1:31" ht="195">
      <c r="A35" s="21" t="s">
        <v>736</v>
      </c>
      <c r="B35" s="21">
        <v>34</v>
      </c>
      <c r="C35" s="21" t="s">
        <v>417</v>
      </c>
      <c r="D35" s="28">
        <v>13</v>
      </c>
      <c r="E35" s="27" t="s">
        <v>425</v>
      </c>
      <c r="F35" s="27" t="s">
        <v>745</v>
      </c>
      <c r="G35" s="27"/>
      <c r="H35" s="21" t="s">
        <v>746</v>
      </c>
      <c r="I35" s="21"/>
      <c r="J35" s="21" t="s">
        <v>880</v>
      </c>
      <c r="K35" s="21"/>
      <c r="L35" s="21"/>
      <c r="M35" s="27"/>
      <c r="N35" s="21"/>
      <c r="O35" s="21" t="s">
        <v>799</v>
      </c>
      <c r="P35" s="21"/>
      <c r="Q35" s="26" t="s">
        <v>660</v>
      </c>
      <c r="R35" s="21" t="s">
        <v>747</v>
      </c>
      <c r="S35" s="21">
        <v>0</v>
      </c>
      <c r="T35" s="27"/>
      <c r="U35" s="21" t="s">
        <v>739</v>
      </c>
      <c r="V35" s="28">
        <v>0</v>
      </c>
      <c r="W35" s="29">
        <v>9</v>
      </c>
      <c r="X35" s="29">
        <v>9</v>
      </c>
      <c r="Y35" s="30">
        <v>0</v>
      </c>
      <c r="Z35" s="21" t="s">
        <v>423</v>
      </c>
      <c r="AA35" s="31" t="s">
        <v>426</v>
      </c>
      <c r="AB35" s="31" t="s">
        <v>882</v>
      </c>
      <c r="AC35" s="31"/>
      <c r="AD35" s="31">
        <v>38797130</v>
      </c>
      <c r="AE35" s="21"/>
    </row>
    <row r="36" spans="1:31" ht="165">
      <c r="A36" s="21" t="s">
        <v>748</v>
      </c>
      <c r="B36" s="21">
        <v>35</v>
      </c>
      <c r="C36" s="21" t="s">
        <v>417</v>
      </c>
      <c r="D36" s="28">
        <v>7</v>
      </c>
      <c r="E36" s="27" t="s">
        <v>425</v>
      </c>
      <c r="F36" s="27" t="s">
        <v>297</v>
      </c>
      <c r="G36" s="27"/>
      <c r="H36" s="21" t="s">
        <v>509</v>
      </c>
      <c r="I36" s="21"/>
      <c r="J36" s="21">
        <v>13</v>
      </c>
      <c r="K36" s="21"/>
      <c r="L36" s="21"/>
      <c r="M36" s="27"/>
      <c r="N36" s="21"/>
      <c r="O36" s="21" t="s">
        <v>749</v>
      </c>
      <c r="P36" s="21"/>
      <c r="Q36" s="26" t="s">
        <v>695</v>
      </c>
      <c r="R36" s="21" t="s">
        <v>750</v>
      </c>
      <c r="S36" s="21" t="s">
        <v>297</v>
      </c>
      <c r="T36" s="27" t="s">
        <v>751</v>
      </c>
      <c r="U36" s="21"/>
      <c r="V36" s="28"/>
      <c r="W36" s="29"/>
      <c r="X36" s="29"/>
      <c r="Y36" s="30"/>
      <c r="Z36" s="21" t="s">
        <v>297</v>
      </c>
      <c r="AA36" s="31" t="s">
        <v>297</v>
      </c>
      <c r="AB36" s="31" t="s">
        <v>297</v>
      </c>
      <c r="AC36" s="31"/>
      <c r="AD36" s="31">
        <v>34325058</v>
      </c>
      <c r="AE36" s="21"/>
    </row>
    <row r="37" spans="1:31" ht="165">
      <c r="A37" s="21" t="s">
        <v>748</v>
      </c>
      <c r="B37" s="21">
        <v>36</v>
      </c>
      <c r="C37" s="21" t="s">
        <v>417</v>
      </c>
      <c r="D37" s="28">
        <v>3</v>
      </c>
      <c r="E37" s="27" t="s">
        <v>425</v>
      </c>
      <c r="F37" s="27" t="s">
        <v>297</v>
      </c>
      <c r="G37" s="27"/>
      <c r="H37" s="21" t="s">
        <v>752</v>
      </c>
      <c r="I37" s="21"/>
      <c r="J37" s="21">
        <v>30</v>
      </c>
      <c r="K37" s="21"/>
      <c r="L37" s="21"/>
      <c r="M37" s="27"/>
      <c r="N37" s="21"/>
      <c r="O37" s="21" t="s">
        <v>749</v>
      </c>
      <c r="P37" s="21"/>
      <c r="Q37" s="26" t="s">
        <v>695</v>
      </c>
      <c r="R37" s="21" t="s">
        <v>750</v>
      </c>
      <c r="S37" s="21" t="s">
        <v>297</v>
      </c>
      <c r="T37" s="27" t="s">
        <v>508</v>
      </c>
      <c r="U37" s="21"/>
      <c r="V37" s="28"/>
      <c r="W37" s="29"/>
      <c r="X37" s="29"/>
      <c r="Y37" s="30"/>
      <c r="Z37" s="21" t="s">
        <v>297</v>
      </c>
      <c r="AA37" s="31" t="s">
        <v>297</v>
      </c>
      <c r="AB37" s="31" t="s">
        <v>297</v>
      </c>
      <c r="AC37" s="31"/>
      <c r="AD37" s="31">
        <v>34325058</v>
      </c>
      <c r="AE37" s="21"/>
    </row>
    <row r="38" spans="1:31" ht="90">
      <c r="A38" s="21" t="s">
        <v>753</v>
      </c>
      <c r="B38" s="21">
        <v>37</v>
      </c>
      <c r="C38" s="21" t="s">
        <v>417</v>
      </c>
      <c r="D38" s="28">
        <v>3</v>
      </c>
      <c r="E38" s="27" t="s">
        <v>425</v>
      </c>
      <c r="F38" s="27" t="s">
        <v>424</v>
      </c>
      <c r="G38" s="21" t="s">
        <v>754</v>
      </c>
      <c r="H38" s="21" t="s">
        <v>553</v>
      </c>
      <c r="I38" s="21" t="s">
        <v>554</v>
      </c>
      <c r="J38" s="21">
        <v>41</v>
      </c>
      <c r="K38" s="21"/>
      <c r="L38" s="21"/>
      <c r="M38" s="27"/>
      <c r="N38" s="21"/>
      <c r="O38" s="21" t="s">
        <v>755</v>
      </c>
      <c r="P38" s="21"/>
      <c r="Q38" s="26" t="s">
        <v>700</v>
      </c>
      <c r="R38" s="21" t="s">
        <v>756</v>
      </c>
      <c r="S38" s="21">
        <v>0</v>
      </c>
      <c r="T38" s="27" t="s">
        <v>757</v>
      </c>
      <c r="U38" s="21"/>
      <c r="V38" s="28">
        <v>1</v>
      </c>
      <c r="W38" s="29">
        <v>6</v>
      </c>
      <c r="X38" s="29">
        <v>18</v>
      </c>
      <c r="Y38" s="30">
        <v>1</v>
      </c>
      <c r="Z38" s="21" t="s">
        <v>423</v>
      </c>
      <c r="AA38" s="31" t="s">
        <v>555</v>
      </c>
      <c r="AB38" s="31"/>
      <c r="AC38" s="31" t="s">
        <v>858</v>
      </c>
      <c r="AD38" s="31">
        <v>28704208</v>
      </c>
      <c r="AE38" s="21"/>
    </row>
    <row r="39" spans="1:31" ht="90">
      <c r="A39" s="21" t="s">
        <v>753</v>
      </c>
      <c r="B39" s="21">
        <v>38</v>
      </c>
      <c r="C39" s="21" t="s">
        <v>417</v>
      </c>
      <c r="D39" s="28">
        <v>4</v>
      </c>
      <c r="E39" s="27" t="s">
        <v>425</v>
      </c>
      <c r="F39" s="27" t="s">
        <v>758</v>
      </c>
      <c r="G39" s="21" t="s">
        <v>521</v>
      </c>
      <c r="H39" s="21" t="s">
        <v>430</v>
      </c>
      <c r="I39" s="21" t="s">
        <v>556</v>
      </c>
      <c r="J39" s="21">
        <v>29</v>
      </c>
      <c r="K39" s="21"/>
      <c r="L39" s="21"/>
      <c r="M39" s="27"/>
      <c r="N39" s="21"/>
      <c r="O39" s="21" t="s">
        <v>759</v>
      </c>
      <c r="P39" s="21"/>
      <c r="Q39" s="26" t="s">
        <v>700</v>
      </c>
      <c r="R39" s="21" t="s">
        <v>760</v>
      </c>
      <c r="S39" s="21">
        <v>0</v>
      </c>
      <c r="T39" s="27" t="s">
        <v>761</v>
      </c>
      <c r="U39" s="21"/>
      <c r="V39" s="28">
        <v>1</v>
      </c>
      <c r="W39" s="29">
        <v>6</v>
      </c>
      <c r="X39" s="29">
        <v>20</v>
      </c>
      <c r="Y39" s="30">
        <v>1</v>
      </c>
      <c r="Z39" s="21" t="s">
        <v>423</v>
      </c>
      <c r="AA39" s="31" t="s">
        <v>687</v>
      </c>
      <c r="AB39" s="31" t="s">
        <v>860</v>
      </c>
      <c r="AC39" s="31" t="s">
        <v>859</v>
      </c>
      <c r="AD39" s="31">
        <v>28704208</v>
      </c>
      <c r="AE39" s="21"/>
    </row>
    <row r="40" spans="1:31" ht="90">
      <c r="A40" s="21" t="s">
        <v>753</v>
      </c>
      <c r="B40" s="21">
        <v>39</v>
      </c>
      <c r="C40" s="21" t="s">
        <v>417</v>
      </c>
      <c r="D40" s="28">
        <v>7</v>
      </c>
      <c r="E40" s="27" t="s">
        <v>422</v>
      </c>
      <c r="F40" s="27" t="s">
        <v>762</v>
      </c>
      <c r="G40" s="21" t="s">
        <v>763</v>
      </c>
      <c r="H40" s="21" t="s">
        <v>430</v>
      </c>
      <c r="I40" s="21" t="s">
        <v>557</v>
      </c>
      <c r="J40" s="21">
        <v>29</v>
      </c>
      <c r="K40" s="21"/>
      <c r="L40" s="21"/>
      <c r="M40" s="27"/>
      <c r="N40" s="21"/>
      <c r="O40" s="21" t="s">
        <v>764</v>
      </c>
      <c r="P40" s="21"/>
      <c r="Q40" s="26" t="s">
        <v>700</v>
      </c>
      <c r="R40" s="21" t="s">
        <v>765</v>
      </c>
      <c r="S40" s="21">
        <v>0</v>
      </c>
      <c r="T40" s="27" t="s">
        <v>761</v>
      </c>
      <c r="U40" s="21"/>
      <c r="V40" s="28">
        <v>0</v>
      </c>
      <c r="W40" s="29">
        <v>14</v>
      </c>
      <c r="X40" s="29">
        <v>14</v>
      </c>
      <c r="Y40" s="30">
        <v>1</v>
      </c>
      <c r="Z40" s="21" t="s">
        <v>423</v>
      </c>
      <c r="AA40" s="31" t="s">
        <v>426</v>
      </c>
      <c r="AB40" s="31" t="s">
        <v>883</v>
      </c>
      <c r="AC40" s="31"/>
      <c r="AD40" s="31">
        <v>28704208</v>
      </c>
      <c r="AE40" s="21"/>
    </row>
    <row r="41" spans="1:31" ht="210">
      <c r="A41" s="21" t="s">
        <v>766</v>
      </c>
      <c r="B41" s="21">
        <v>40</v>
      </c>
      <c r="C41" s="21" t="s">
        <v>417</v>
      </c>
      <c r="D41" s="28">
        <v>1.5</v>
      </c>
      <c r="E41" s="27" t="s">
        <v>425</v>
      </c>
      <c r="F41" s="27" t="s">
        <v>14</v>
      </c>
      <c r="G41" s="27" t="s">
        <v>767</v>
      </c>
      <c r="H41" s="21" t="s">
        <v>768</v>
      </c>
      <c r="I41" s="21" t="s">
        <v>769</v>
      </c>
      <c r="J41" s="21"/>
      <c r="K41" s="21"/>
      <c r="L41" s="21"/>
      <c r="M41" s="27"/>
      <c r="N41" s="21"/>
      <c r="O41" s="21" t="s">
        <v>534</v>
      </c>
      <c r="P41" s="21"/>
      <c r="Q41" s="26" t="s">
        <v>695</v>
      </c>
      <c r="R41" s="21" t="s">
        <v>770</v>
      </c>
      <c r="S41" s="21">
        <v>0</v>
      </c>
      <c r="T41" s="27"/>
      <c r="U41" s="21" t="s">
        <v>885</v>
      </c>
      <c r="V41" s="28">
        <v>1</v>
      </c>
      <c r="W41" s="29">
        <v>60</v>
      </c>
      <c r="X41" s="29">
        <v>60</v>
      </c>
      <c r="Y41" s="30" t="s">
        <v>190</v>
      </c>
      <c r="Z41" s="21" t="s">
        <v>423</v>
      </c>
      <c r="AA41" s="31" t="s">
        <v>426</v>
      </c>
      <c r="AB41" s="31" t="s">
        <v>884</v>
      </c>
      <c r="AC41" s="31"/>
      <c r="AD41" s="31">
        <v>36527465</v>
      </c>
      <c r="AE41" s="21"/>
    </row>
    <row r="42" spans="1:31" ht="123">
      <c r="A42" s="45" t="s">
        <v>643</v>
      </c>
      <c r="B42" s="45">
        <v>41</v>
      </c>
      <c r="C42" s="45" t="s">
        <v>417</v>
      </c>
      <c r="D42" s="46">
        <v>6</v>
      </c>
      <c r="E42" s="45" t="s">
        <v>422</v>
      </c>
      <c r="F42" s="45" t="s">
        <v>570</v>
      </c>
      <c r="G42" s="45"/>
      <c r="H42" s="47" t="s">
        <v>571</v>
      </c>
      <c r="I42" s="45" t="s">
        <v>572</v>
      </c>
      <c r="J42" s="45" t="s">
        <v>831</v>
      </c>
      <c r="K42" s="45"/>
      <c r="L42" s="45"/>
      <c r="M42" s="45"/>
      <c r="N42" s="45"/>
      <c r="O42" s="45"/>
      <c r="P42" s="45"/>
      <c r="Q42" s="48" t="s">
        <v>301</v>
      </c>
      <c r="R42" s="45"/>
      <c r="S42" s="45">
        <v>0</v>
      </c>
      <c r="T42" s="47"/>
      <c r="U42" s="45" t="s">
        <v>886</v>
      </c>
      <c r="V42" s="49">
        <v>0</v>
      </c>
      <c r="W42" s="50"/>
      <c r="X42" s="50">
        <v>9.6</v>
      </c>
      <c r="Y42" s="49">
        <v>0</v>
      </c>
      <c r="Z42" s="45" t="s">
        <v>423</v>
      </c>
      <c r="AA42" s="51" t="s">
        <v>426</v>
      </c>
      <c r="AB42" s="51" t="s">
        <v>867</v>
      </c>
      <c r="AC42" s="52" t="s">
        <v>9</v>
      </c>
      <c r="AD42" s="53">
        <v>35809497</v>
      </c>
      <c r="AE42" s="21"/>
    </row>
    <row r="43" spans="1:31" ht="123">
      <c r="A43" s="45" t="s">
        <v>643</v>
      </c>
      <c r="B43" s="45">
        <v>42</v>
      </c>
      <c r="C43" s="45" t="s">
        <v>417</v>
      </c>
      <c r="D43" s="46">
        <v>3</v>
      </c>
      <c r="E43" s="45" t="s">
        <v>425</v>
      </c>
      <c r="F43" s="45" t="s">
        <v>14</v>
      </c>
      <c r="G43" s="45"/>
      <c r="H43" s="47" t="s">
        <v>573</v>
      </c>
      <c r="I43" s="45" t="s">
        <v>574</v>
      </c>
      <c r="J43" s="45" t="s">
        <v>830</v>
      </c>
      <c r="K43" s="45"/>
      <c r="L43" s="45"/>
      <c r="M43" s="45"/>
      <c r="N43" s="45"/>
      <c r="O43" s="45"/>
      <c r="P43" s="45"/>
      <c r="Q43" s="48" t="s">
        <v>301</v>
      </c>
      <c r="R43" s="45"/>
      <c r="S43" s="45">
        <v>0</v>
      </c>
      <c r="T43" s="47"/>
      <c r="U43" s="45" t="s">
        <v>307</v>
      </c>
      <c r="V43" s="49">
        <v>0</v>
      </c>
      <c r="W43" s="50"/>
      <c r="X43" s="50">
        <v>6</v>
      </c>
      <c r="Y43" s="49">
        <v>0</v>
      </c>
      <c r="Z43" s="45" t="s">
        <v>423</v>
      </c>
      <c r="AA43" s="51" t="s">
        <v>651</v>
      </c>
      <c r="AB43" s="52" t="s">
        <v>9</v>
      </c>
      <c r="AC43" s="51"/>
      <c r="AD43" s="53">
        <v>35809497</v>
      </c>
      <c r="AE43" s="21"/>
    </row>
    <row r="44" spans="1:31" ht="165">
      <c r="A44" s="21" t="s">
        <v>771</v>
      </c>
      <c r="B44" s="21">
        <v>43</v>
      </c>
      <c r="C44" s="21" t="s">
        <v>417</v>
      </c>
      <c r="D44" s="28">
        <v>6</v>
      </c>
      <c r="E44" s="27" t="s">
        <v>425</v>
      </c>
      <c r="F44" s="27" t="s">
        <v>551</v>
      </c>
      <c r="G44" s="21"/>
      <c r="H44" s="27" t="s">
        <v>430</v>
      </c>
      <c r="I44" s="21" t="s">
        <v>552</v>
      </c>
      <c r="J44" s="21">
        <v>29</v>
      </c>
      <c r="K44" s="21"/>
      <c r="L44" s="21"/>
      <c r="M44" s="27" t="s">
        <v>582</v>
      </c>
      <c r="N44" s="21"/>
      <c r="O44" s="21" t="s">
        <v>772</v>
      </c>
      <c r="P44" s="21"/>
      <c r="Q44" s="21" t="s">
        <v>190</v>
      </c>
      <c r="R44" s="21" t="s">
        <v>773</v>
      </c>
      <c r="S44" s="21">
        <v>0</v>
      </c>
      <c r="T44" s="27" t="s">
        <v>774</v>
      </c>
      <c r="U44" s="21" t="s">
        <v>775</v>
      </c>
      <c r="V44" s="28">
        <v>1</v>
      </c>
      <c r="W44" s="29" t="s">
        <v>190</v>
      </c>
      <c r="X44" s="29" t="s">
        <v>190</v>
      </c>
      <c r="Y44" s="30">
        <v>0</v>
      </c>
      <c r="Z44" s="21" t="s">
        <v>423</v>
      </c>
      <c r="AA44" s="31" t="s">
        <v>426</v>
      </c>
      <c r="AB44" s="31" t="s">
        <v>856</v>
      </c>
      <c r="AC44" s="31" t="s">
        <v>857</v>
      </c>
      <c r="AD44" s="31">
        <v>27825128</v>
      </c>
      <c r="AE44" s="21"/>
    </row>
    <row r="45" spans="1:31" ht="105">
      <c r="A45" s="21" t="s">
        <v>776</v>
      </c>
      <c r="B45" s="21">
        <v>44</v>
      </c>
      <c r="C45" s="21" t="s">
        <v>417</v>
      </c>
      <c r="D45" s="28">
        <v>17</v>
      </c>
      <c r="E45" s="27" t="s">
        <v>425</v>
      </c>
      <c r="F45" s="27" t="s">
        <v>559</v>
      </c>
      <c r="G45" s="21" t="s">
        <v>777</v>
      </c>
      <c r="H45" s="27" t="s">
        <v>429</v>
      </c>
      <c r="I45" s="21" t="s">
        <v>560</v>
      </c>
      <c r="J45" s="21">
        <v>30</v>
      </c>
      <c r="K45" s="21"/>
      <c r="L45" s="21"/>
      <c r="M45" s="27"/>
      <c r="N45" s="21"/>
      <c r="O45" s="21" t="s">
        <v>605</v>
      </c>
      <c r="P45" s="21"/>
      <c r="Q45" s="26" t="s">
        <v>695</v>
      </c>
      <c r="R45" s="21" t="s">
        <v>778</v>
      </c>
      <c r="S45" s="21" t="s">
        <v>887</v>
      </c>
      <c r="T45" s="27"/>
      <c r="U45" s="21" t="s">
        <v>779</v>
      </c>
      <c r="V45" s="28">
        <v>1</v>
      </c>
      <c r="W45" s="29">
        <v>24</v>
      </c>
      <c r="X45" s="29">
        <v>24</v>
      </c>
      <c r="Y45" s="30"/>
      <c r="Z45" s="21" t="s">
        <v>190</v>
      </c>
      <c r="AA45" s="31" t="s">
        <v>651</v>
      </c>
      <c r="AB45" s="31" t="s">
        <v>297</v>
      </c>
      <c r="AC45" s="31"/>
      <c r="AD45" s="31">
        <v>32980923</v>
      </c>
      <c r="AE45" s="21"/>
    </row>
    <row r="46" spans="1:31" ht="150">
      <c r="A46" s="21" t="s">
        <v>780</v>
      </c>
      <c r="B46" s="21">
        <v>45</v>
      </c>
      <c r="C46" s="21" t="s">
        <v>417</v>
      </c>
      <c r="D46" s="28">
        <v>5</v>
      </c>
      <c r="E46" s="27" t="s">
        <v>422</v>
      </c>
      <c r="F46" s="27" t="s">
        <v>561</v>
      </c>
      <c r="G46" s="21" t="s">
        <v>763</v>
      </c>
      <c r="H46" s="27" t="s">
        <v>781</v>
      </c>
      <c r="I46" s="21"/>
      <c r="J46" s="21">
        <v>13</v>
      </c>
      <c r="K46" s="21"/>
      <c r="L46" s="21"/>
      <c r="M46" s="27"/>
      <c r="N46" s="21"/>
      <c r="O46" s="21" t="s">
        <v>782</v>
      </c>
      <c r="P46" s="21"/>
      <c r="Q46" s="26" t="s">
        <v>695</v>
      </c>
      <c r="R46" s="21" t="s">
        <v>783</v>
      </c>
      <c r="S46" s="21">
        <v>0</v>
      </c>
      <c r="T46" s="27" t="s">
        <v>620</v>
      </c>
      <c r="U46" s="21" t="s">
        <v>823</v>
      </c>
      <c r="V46" s="28">
        <v>1</v>
      </c>
      <c r="W46" s="29">
        <v>3</v>
      </c>
      <c r="X46" s="29">
        <v>3</v>
      </c>
      <c r="Y46" s="30" t="s">
        <v>190</v>
      </c>
      <c r="Z46" s="21" t="s">
        <v>423</v>
      </c>
      <c r="AA46" s="33" t="s">
        <v>663</v>
      </c>
      <c r="AB46" s="33" t="s">
        <v>9</v>
      </c>
      <c r="AC46" s="33"/>
      <c r="AD46" s="31">
        <v>33713516</v>
      </c>
      <c r="AE46" s="21"/>
    </row>
    <row r="47" spans="1:31" ht="135">
      <c r="A47" s="21" t="s">
        <v>784</v>
      </c>
      <c r="B47" s="21">
        <v>46</v>
      </c>
      <c r="C47" s="21" t="s">
        <v>417</v>
      </c>
      <c r="D47" s="28">
        <v>1</v>
      </c>
      <c r="E47" s="27" t="s">
        <v>422</v>
      </c>
      <c r="F47" s="27" t="s">
        <v>543</v>
      </c>
      <c r="G47" s="27" t="s">
        <v>190</v>
      </c>
      <c r="H47" s="21" t="s">
        <v>544</v>
      </c>
      <c r="I47" s="21"/>
      <c r="J47" s="21">
        <v>21</v>
      </c>
      <c r="K47" s="21"/>
      <c r="L47" s="21"/>
      <c r="M47" s="27"/>
      <c r="N47" s="21"/>
      <c r="O47" s="21" t="s">
        <v>623</v>
      </c>
      <c r="P47" s="21"/>
      <c r="Q47" s="21" t="s">
        <v>190</v>
      </c>
      <c r="R47" s="21" t="s">
        <v>785</v>
      </c>
      <c r="S47" s="21" t="s">
        <v>297</v>
      </c>
      <c r="T47" s="27"/>
      <c r="U47" s="21"/>
      <c r="V47" s="28"/>
      <c r="W47" s="29"/>
      <c r="X47" s="29">
        <v>20.399999999999999</v>
      </c>
      <c r="Y47" s="30">
        <v>1</v>
      </c>
      <c r="Z47" s="21" t="s">
        <v>190</v>
      </c>
      <c r="AA47" s="21" t="s">
        <v>190</v>
      </c>
      <c r="AB47" s="21"/>
      <c r="AC47" s="21"/>
      <c r="AD47" s="31">
        <v>26919435</v>
      </c>
      <c r="AE47" s="21"/>
    </row>
    <row r="48" spans="1:31" ht="30">
      <c r="A48" s="21" t="s">
        <v>784</v>
      </c>
      <c r="B48" s="21">
        <v>47</v>
      </c>
      <c r="C48" s="21" t="s">
        <v>417</v>
      </c>
      <c r="D48" s="28">
        <v>2</v>
      </c>
      <c r="E48" s="27" t="s">
        <v>422</v>
      </c>
      <c r="F48" s="27" t="s">
        <v>413</v>
      </c>
      <c r="G48" s="27" t="s">
        <v>190</v>
      </c>
      <c r="H48" s="21" t="s">
        <v>545</v>
      </c>
      <c r="I48" s="21"/>
      <c r="J48" s="21">
        <v>36</v>
      </c>
      <c r="K48" s="21"/>
      <c r="L48" s="21"/>
      <c r="M48" s="27"/>
      <c r="N48" s="21"/>
      <c r="O48" s="21"/>
      <c r="P48" s="21"/>
      <c r="Q48" s="21" t="s">
        <v>190</v>
      </c>
      <c r="R48" s="21"/>
      <c r="S48" s="21" t="s">
        <v>297</v>
      </c>
      <c r="T48" s="27"/>
      <c r="U48" s="21"/>
      <c r="V48" s="28"/>
      <c r="W48" s="29"/>
      <c r="X48" s="29" t="s">
        <v>190</v>
      </c>
      <c r="Y48" s="30">
        <v>0</v>
      </c>
      <c r="Z48" s="21" t="s">
        <v>190</v>
      </c>
      <c r="AA48" s="21" t="s">
        <v>190</v>
      </c>
      <c r="AB48" s="21"/>
      <c r="AC48" s="21"/>
      <c r="AD48" s="31">
        <v>26919435</v>
      </c>
      <c r="AE48" s="21"/>
    </row>
    <row r="49" spans="1:31" ht="30">
      <c r="A49" s="21" t="s">
        <v>784</v>
      </c>
      <c r="B49" s="21">
        <v>48</v>
      </c>
      <c r="C49" s="21" t="s">
        <v>417</v>
      </c>
      <c r="D49" s="28">
        <v>3</v>
      </c>
      <c r="E49" s="27" t="s">
        <v>422</v>
      </c>
      <c r="F49" s="27" t="s">
        <v>546</v>
      </c>
      <c r="G49" s="27" t="s">
        <v>190</v>
      </c>
      <c r="H49" s="21" t="s">
        <v>547</v>
      </c>
      <c r="I49" s="21"/>
      <c r="J49" s="21">
        <v>37</v>
      </c>
      <c r="K49" s="21"/>
      <c r="L49" s="21"/>
      <c r="M49" s="27"/>
      <c r="N49" s="21"/>
      <c r="O49" s="21"/>
      <c r="P49" s="21"/>
      <c r="Q49" s="21" t="s">
        <v>190</v>
      </c>
      <c r="R49" s="21"/>
      <c r="S49" s="21" t="s">
        <v>297</v>
      </c>
      <c r="T49" s="27"/>
      <c r="U49" s="21"/>
      <c r="V49" s="28"/>
      <c r="W49" s="29"/>
      <c r="X49" s="29">
        <v>39.6</v>
      </c>
      <c r="Y49" s="30">
        <v>0</v>
      </c>
      <c r="Z49" s="21" t="s">
        <v>190</v>
      </c>
      <c r="AA49" s="21" t="s">
        <v>190</v>
      </c>
      <c r="AB49" s="21"/>
      <c r="AC49" s="21"/>
      <c r="AD49" s="31">
        <v>26919435</v>
      </c>
      <c r="AE49" s="21"/>
    </row>
    <row r="50" spans="1:31" ht="30">
      <c r="A50" s="21" t="s">
        <v>784</v>
      </c>
      <c r="B50" s="21">
        <v>49</v>
      </c>
      <c r="C50" s="21" t="s">
        <v>417</v>
      </c>
      <c r="D50" s="28">
        <v>4</v>
      </c>
      <c r="E50" s="27" t="s">
        <v>422</v>
      </c>
      <c r="F50" s="27" t="s">
        <v>412</v>
      </c>
      <c r="G50" s="27" t="s">
        <v>190</v>
      </c>
      <c r="H50" s="21" t="s">
        <v>429</v>
      </c>
      <c r="I50" s="21"/>
      <c r="J50" s="21">
        <v>30</v>
      </c>
      <c r="K50" s="21"/>
      <c r="L50" s="21"/>
      <c r="M50" s="27"/>
      <c r="N50" s="21"/>
      <c r="O50" s="21"/>
      <c r="P50" s="21"/>
      <c r="Q50" s="21" t="s">
        <v>190</v>
      </c>
      <c r="R50" s="21"/>
      <c r="S50" s="21" t="s">
        <v>297</v>
      </c>
      <c r="T50" s="27"/>
      <c r="U50" s="21"/>
      <c r="V50" s="28"/>
      <c r="W50" s="29"/>
      <c r="X50" s="29">
        <v>7.2</v>
      </c>
      <c r="Y50" s="30">
        <v>0</v>
      </c>
      <c r="Z50" s="21" t="s">
        <v>190</v>
      </c>
      <c r="AA50" s="21" t="s">
        <v>190</v>
      </c>
      <c r="AB50" s="21"/>
      <c r="AC50" s="21"/>
      <c r="AD50" s="31">
        <v>26919435</v>
      </c>
      <c r="AE50" s="21"/>
    </row>
    <row r="51" spans="1:31" ht="30">
      <c r="A51" s="21" t="s">
        <v>784</v>
      </c>
      <c r="B51" s="21">
        <v>50</v>
      </c>
      <c r="C51" s="21" t="s">
        <v>417</v>
      </c>
      <c r="D51" s="28">
        <v>4</v>
      </c>
      <c r="E51" s="27" t="s">
        <v>422</v>
      </c>
      <c r="F51" s="27" t="s">
        <v>543</v>
      </c>
      <c r="G51" s="27" t="s">
        <v>190</v>
      </c>
      <c r="H51" s="21" t="s">
        <v>430</v>
      </c>
      <c r="I51" s="21"/>
      <c r="J51" s="21">
        <v>29</v>
      </c>
      <c r="K51" s="21"/>
      <c r="L51" s="21"/>
      <c r="M51" s="27"/>
      <c r="N51" s="21"/>
      <c r="O51" s="21"/>
      <c r="P51" s="21"/>
      <c r="Q51" s="21" t="s">
        <v>190</v>
      </c>
      <c r="R51" s="21"/>
      <c r="S51" s="21" t="s">
        <v>297</v>
      </c>
      <c r="T51" s="27"/>
      <c r="U51" s="21"/>
      <c r="V51" s="28"/>
      <c r="W51" s="29"/>
      <c r="X51" s="29">
        <v>75.599999999999994</v>
      </c>
      <c r="Y51" s="30">
        <v>1</v>
      </c>
      <c r="Z51" s="21" t="s">
        <v>190</v>
      </c>
      <c r="AA51" s="21" t="s">
        <v>190</v>
      </c>
      <c r="AB51" s="21"/>
      <c r="AC51" s="21"/>
      <c r="AD51" s="31">
        <v>26919435</v>
      </c>
      <c r="AE51" s="21"/>
    </row>
    <row r="52" spans="1:31" ht="30">
      <c r="A52" s="21" t="s">
        <v>784</v>
      </c>
      <c r="B52" s="21">
        <v>51</v>
      </c>
      <c r="C52" s="21" t="s">
        <v>417</v>
      </c>
      <c r="D52" s="28">
        <v>11</v>
      </c>
      <c r="E52" s="27" t="s">
        <v>422</v>
      </c>
      <c r="F52" s="27" t="s">
        <v>546</v>
      </c>
      <c r="G52" s="27" t="s">
        <v>190</v>
      </c>
      <c r="H52" s="21" t="s">
        <v>548</v>
      </c>
      <c r="I52" s="21"/>
      <c r="J52" s="21">
        <v>20</v>
      </c>
      <c r="K52" s="21"/>
      <c r="L52" s="21"/>
      <c r="M52" s="27"/>
      <c r="N52" s="21"/>
      <c r="O52" s="21"/>
      <c r="P52" s="21"/>
      <c r="Q52" s="21" t="s">
        <v>190</v>
      </c>
      <c r="R52" s="21"/>
      <c r="S52" s="21" t="s">
        <v>297</v>
      </c>
      <c r="T52" s="27"/>
      <c r="U52" s="21"/>
      <c r="V52" s="28"/>
      <c r="W52" s="29"/>
      <c r="X52" s="29" t="s">
        <v>190</v>
      </c>
      <c r="Y52" s="30" t="s">
        <v>190</v>
      </c>
      <c r="Z52" s="21" t="s">
        <v>190</v>
      </c>
      <c r="AA52" s="21" t="s">
        <v>190</v>
      </c>
      <c r="AB52" s="21"/>
      <c r="AC52" s="21"/>
      <c r="AD52" s="31">
        <v>26919435</v>
      </c>
      <c r="AE52" s="21"/>
    </row>
    <row r="53" spans="1:31" ht="30">
      <c r="A53" s="21" t="s">
        <v>784</v>
      </c>
      <c r="B53" s="21">
        <v>52</v>
      </c>
      <c r="C53" s="21" t="s">
        <v>417</v>
      </c>
      <c r="D53" s="28">
        <v>2</v>
      </c>
      <c r="E53" s="27" t="s">
        <v>422</v>
      </c>
      <c r="F53" s="27" t="s">
        <v>424</v>
      </c>
      <c r="G53" s="27" t="s">
        <v>190</v>
      </c>
      <c r="H53" s="21" t="s">
        <v>429</v>
      </c>
      <c r="I53" s="21"/>
      <c r="J53" s="21">
        <v>30</v>
      </c>
      <c r="K53" s="21"/>
      <c r="L53" s="21"/>
      <c r="M53" s="27"/>
      <c r="N53" s="21"/>
      <c r="O53" s="21"/>
      <c r="P53" s="21"/>
      <c r="Q53" s="21" t="s">
        <v>190</v>
      </c>
      <c r="R53" s="21"/>
      <c r="S53" s="21" t="s">
        <v>297</v>
      </c>
      <c r="T53" s="27"/>
      <c r="U53" s="21"/>
      <c r="V53" s="28"/>
      <c r="W53" s="29"/>
      <c r="X53" s="29" t="s">
        <v>190</v>
      </c>
      <c r="Y53" s="30" t="s">
        <v>190</v>
      </c>
      <c r="Z53" s="21" t="s">
        <v>190</v>
      </c>
      <c r="AA53" s="21" t="s">
        <v>190</v>
      </c>
      <c r="AB53" s="21"/>
      <c r="AC53" s="21"/>
      <c r="AD53" s="31">
        <v>26919435</v>
      </c>
      <c r="AE53" s="21"/>
    </row>
    <row r="54" spans="1:31" ht="30">
      <c r="A54" s="21" t="s">
        <v>784</v>
      </c>
      <c r="B54" s="21">
        <v>53</v>
      </c>
      <c r="C54" s="21" t="s">
        <v>417</v>
      </c>
      <c r="D54" s="28">
        <v>2</v>
      </c>
      <c r="E54" s="27" t="s">
        <v>422</v>
      </c>
      <c r="F54" s="27" t="s">
        <v>424</v>
      </c>
      <c r="G54" s="27" t="s">
        <v>190</v>
      </c>
      <c r="H54" s="21" t="s">
        <v>547</v>
      </c>
      <c r="I54" s="21"/>
      <c r="J54" s="21">
        <v>37</v>
      </c>
      <c r="K54" s="21"/>
      <c r="L54" s="21"/>
      <c r="M54" s="27"/>
      <c r="N54" s="21"/>
      <c r="O54" s="21"/>
      <c r="P54" s="21"/>
      <c r="Q54" s="21" t="s">
        <v>190</v>
      </c>
      <c r="R54" s="21"/>
      <c r="S54" s="21" t="s">
        <v>297</v>
      </c>
      <c r="T54" s="27"/>
      <c r="U54" s="21"/>
      <c r="V54" s="28"/>
      <c r="W54" s="29"/>
      <c r="X54" s="29" t="s">
        <v>190</v>
      </c>
      <c r="Y54" s="30" t="s">
        <v>190</v>
      </c>
      <c r="Z54" s="21" t="s">
        <v>190</v>
      </c>
      <c r="AA54" s="21" t="s">
        <v>190</v>
      </c>
      <c r="AB54" s="21"/>
      <c r="AC54" s="21"/>
      <c r="AD54" s="31">
        <v>26919435</v>
      </c>
      <c r="AE54" s="21"/>
    </row>
    <row r="55" spans="1:31" ht="30">
      <c r="A55" s="21" t="s">
        <v>784</v>
      </c>
      <c r="B55" s="21">
        <v>54</v>
      </c>
      <c r="C55" s="21" t="s">
        <v>417</v>
      </c>
      <c r="D55" s="28" t="s">
        <v>190</v>
      </c>
      <c r="E55" s="27" t="s">
        <v>422</v>
      </c>
      <c r="F55" s="27" t="s">
        <v>190</v>
      </c>
      <c r="G55" s="27" t="s">
        <v>190</v>
      </c>
      <c r="H55" s="21" t="s">
        <v>547</v>
      </c>
      <c r="I55" s="21"/>
      <c r="J55" s="21">
        <v>37</v>
      </c>
      <c r="K55" s="21"/>
      <c r="L55" s="21"/>
      <c r="M55" s="27"/>
      <c r="N55" s="21"/>
      <c r="O55" s="21"/>
      <c r="P55" s="21"/>
      <c r="Q55" s="21" t="s">
        <v>190</v>
      </c>
      <c r="R55" s="21"/>
      <c r="S55" s="21" t="s">
        <v>297</v>
      </c>
      <c r="T55" s="27"/>
      <c r="U55" s="21"/>
      <c r="V55" s="28"/>
      <c r="W55" s="29"/>
      <c r="X55" s="29" t="s">
        <v>190</v>
      </c>
      <c r="Y55" s="30" t="s">
        <v>190</v>
      </c>
      <c r="Z55" s="21" t="s">
        <v>190</v>
      </c>
      <c r="AA55" s="21" t="s">
        <v>190</v>
      </c>
      <c r="AB55" s="21"/>
      <c r="AC55" s="21"/>
      <c r="AD55" s="31">
        <v>26919435</v>
      </c>
      <c r="AE55" s="21"/>
    </row>
    <row r="56" spans="1:31" ht="30">
      <c r="A56" s="21" t="s">
        <v>784</v>
      </c>
      <c r="B56" s="21">
        <v>55</v>
      </c>
      <c r="C56" s="21" t="s">
        <v>417</v>
      </c>
      <c r="D56" s="28">
        <v>5</v>
      </c>
      <c r="E56" s="27" t="s">
        <v>425</v>
      </c>
      <c r="F56" s="27" t="s">
        <v>424</v>
      </c>
      <c r="G56" s="27" t="s">
        <v>190</v>
      </c>
      <c r="H56" s="21" t="s">
        <v>547</v>
      </c>
      <c r="I56" s="21"/>
      <c r="J56" s="21">
        <v>37</v>
      </c>
      <c r="K56" s="21"/>
      <c r="L56" s="21"/>
      <c r="M56" s="27"/>
      <c r="N56" s="21"/>
      <c r="O56" s="21"/>
      <c r="P56" s="21"/>
      <c r="Q56" s="21" t="s">
        <v>190</v>
      </c>
      <c r="R56" s="21"/>
      <c r="S56" s="21" t="s">
        <v>297</v>
      </c>
      <c r="T56" s="27"/>
      <c r="U56" s="21"/>
      <c r="V56" s="28"/>
      <c r="W56" s="29"/>
      <c r="X56" s="29">
        <v>21.6</v>
      </c>
      <c r="Y56" s="30">
        <v>1</v>
      </c>
      <c r="Z56" s="21" t="s">
        <v>190</v>
      </c>
      <c r="AA56" s="21" t="s">
        <v>190</v>
      </c>
      <c r="AB56" s="21"/>
      <c r="AC56" s="21"/>
      <c r="AD56" s="31">
        <v>26919435</v>
      </c>
      <c r="AE56" s="21"/>
    </row>
    <row r="57" spans="1:31" ht="30">
      <c r="A57" s="21" t="s">
        <v>784</v>
      </c>
      <c r="B57" s="21">
        <v>56</v>
      </c>
      <c r="C57" s="21" t="s">
        <v>417</v>
      </c>
      <c r="D57" s="28">
        <v>2</v>
      </c>
      <c r="E57" s="27" t="s">
        <v>425</v>
      </c>
      <c r="F57" s="27" t="s">
        <v>424</v>
      </c>
      <c r="G57" s="27" t="s">
        <v>190</v>
      </c>
      <c r="H57" s="21" t="s">
        <v>430</v>
      </c>
      <c r="I57" s="21"/>
      <c r="J57" s="21">
        <v>29</v>
      </c>
      <c r="K57" s="21"/>
      <c r="L57" s="21"/>
      <c r="M57" s="27"/>
      <c r="N57" s="21"/>
      <c r="O57" s="21"/>
      <c r="P57" s="21"/>
      <c r="Q57" s="21" t="s">
        <v>190</v>
      </c>
      <c r="R57" s="21"/>
      <c r="S57" s="21" t="s">
        <v>297</v>
      </c>
      <c r="T57" s="27"/>
      <c r="U57" s="21"/>
      <c r="V57" s="28"/>
      <c r="W57" s="29"/>
      <c r="X57" s="29" t="s">
        <v>190</v>
      </c>
      <c r="Y57" s="30" t="s">
        <v>190</v>
      </c>
      <c r="Z57" s="21" t="s">
        <v>190</v>
      </c>
      <c r="AA57" s="21" t="s">
        <v>190</v>
      </c>
      <c r="AB57" s="21"/>
      <c r="AC57" s="21"/>
      <c r="AD57" s="31">
        <v>26919435</v>
      </c>
      <c r="AE57" s="21"/>
    </row>
    <row r="58" spans="1:31" ht="30">
      <c r="A58" s="21" t="s">
        <v>784</v>
      </c>
      <c r="B58" s="21">
        <v>57</v>
      </c>
      <c r="C58" s="21" t="s">
        <v>417</v>
      </c>
      <c r="D58" s="28" t="s">
        <v>190</v>
      </c>
      <c r="E58" s="27" t="s">
        <v>425</v>
      </c>
      <c r="F58" s="27" t="s">
        <v>190</v>
      </c>
      <c r="G58" s="27" t="s">
        <v>190</v>
      </c>
      <c r="H58" s="21" t="s">
        <v>549</v>
      </c>
      <c r="I58" s="21"/>
      <c r="J58" s="21">
        <v>19</v>
      </c>
      <c r="K58" s="21"/>
      <c r="L58" s="21"/>
      <c r="M58" s="27"/>
      <c r="N58" s="21"/>
      <c r="O58" s="21"/>
      <c r="P58" s="21"/>
      <c r="Q58" s="21" t="s">
        <v>190</v>
      </c>
      <c r="R58" s="21"/>
      <c r="S58" s="21" t="s">
        <v>297</v>
      </c>
      <c r="T58" s="27"/>
      <c r="U58" s="21"/>
      <c r="V58" s="28"/>
      <c r="W58" s="29"/>
      <c r="X58" s="29" t="s">
        <v>190</v>
      </c>
      <c r="Y58" s="30" t="s">
        <v>190</v>
      </c>
      <c r="Z58" s="21" t="s">
        <v>190</v>
      </c>
      <c r="AA58" s="21" t="s">
        <v>190</v>
      </c>
      <c r="AB58" s="21"/>
      <c r="AC58" s="21"/>
      <c r="AD58" s="31">
        <v>26919435</v>
      </c>
      <c r="AE58" s="21"/>
    </row>
    <row r="59" spans="1:31" ht="30">
      <c r="A59" s="21" t="s">
        <v>784</v>
      </c>
      <c r="B59" s="21">
        <v>58</v>
      </c>
      <c r="C59" s="21" t="s">
        <v>417</v>
      </c>
      <c r="D59" s="28">
        <v>5</v>
      </c>
      <c r="E59" s="27" t="s">
        <v>425</v>
      </c>
      <c r="F59" s="27" t="s">
        <v>550</v>
      </c>
      <c r="G59" s="27" t="s">
        <v>190</v>
      </c>
      <c r="H59" s="21" t="s">
        <v>427</v>
      </c>
      <c r="I59" s="21"/>
      <c r="J59" s="21">
        <v>42</v>
      </c>
      <c r="K59" s="21"/>
      <c r="L59" s="21"/>
      <c r="M59" s="27"/>
      <c r="N59" s="21"/>
      <c r="O59" s="21"/>
      <c r="P59" s="21"/>
      <c r="Q59" s="21" t="s">
        <v>190</v>
      </c>
      <c r="R59" s="21"/>
      <c r="S59" s="21" t="s">
        <v>297</v>
      </c>
      <c r="T59" s="27"/>
      <c r="U59" s="21"/>
      <c r="V59" s="28"/>
      <c r="W59" s="29"/>
      <c r="X59" s="29">
        <v>10.8</v>
      </c>
      <c r="Y59" s="30">
        <v>0</v>
      </c>
      <c r="Z59" s="21" t="s">
        <v>190</v>
      </c>
      <c r="AA59" s="21" t="s">
        <v>190</v>
      </c>
      <c r="AB59" s="21"/>
      <c r="AC59" s="21"/>
      <c r="AD59" s="31">
        <v>26919435</v>
      </c>
      <c r="AE59" s="21"/>
    </row>
    <row r="60" spans="1:31" ht="30">
      <c r="A60" s="21" t="s">
        <v>784</v>
      </c>
      <c r="B60" s="21">
        <v>59</v>
      </c>
      <c r="C60" s="21" t="s">
        <v>417</v>
      </c>
      <c r="D60" s="28">
        <v>12</v>
      </c>
      <c r="E60" s="27" t="s">
        <v>425</v>
      </c>
      <c r="F60" s="27" t="s">
        <v>424</v>
      </c>
      <c r="G60" s="27" t="s">
        <v>190</v>
      </c>
      <c r="H60" s="21" t="s">
        <v>430</v>
      </c>
      <c r="I60" s="21"/>
      <c r="J60" s="21">
        <v>29</v>
      </c>
      <c r="K60" s="21"/>
      <c r="L60" s="21"/>
      <c r="M60" s="27"/>
      <c r="N60" s="21"/>
      <c r="O60" s="21"/>
      <c r="P60" s="21"/>
      <c r="Q60" s="21" t="s">
        <v>190</v>
      </c>
      <c r="R60" s="21"/>
      <c r="S60" s="21" t="s">
        <v>297</v>
      </c>
      <c r="T60" s="27"/>
      <c r="U60" s="21"/>
      <c r="V60" s="28"/>
      <c r="W60" s="29"/>
      <c r="X60" s="29" t="s">
        <v>190</v>
      </c>
      <c r="Y60" s="30" t="s">
        <v>190</v>
      </c>
      <c r="Z60" s="21" t="s">
        <v>190</v>
      </c>
      <c r="AA60" s="21" t="s">
        <v>190</v>
      </c>
      <c r="AB60" s="21"/>
      <c r="AC60" s="21"/>
      <c r="AD60" s="31">
        <v>26919435</v>
      </c>
      <c r="AE60" s="21"/>
    </row>
    <row r="61" spans="1:31" ht="90">
      <c r="A61" s="21" t="s">
        <v>786</v>
      </c>
      <c r="B61" s="21">
        <v>60</v>
      </c>
      <c r="C61" s="21" t="s">
        <v>417</v>
      </c>
      <c r="D61" s="28">
        <v>4</v>
      </c>
      <c r="E61" s="27" t="s">
        <v>422</v>
      </c>
      <c r="F61" s="27" t="s">
        <v>562</v>
      </c>
      <c r="G61" s="43" t="s">
        <v>894</v>
      </c>
      <c r="H61" s="21" t="s">
        <v>190</v>
      </c>
      <c r="I61" s="21"/>
      <c r="J61" s="21"/>
      <c r="K61" s="21"/>
      <c r="L61" s="21"/>
      <c r="M61" s="27"/>
      <c r="N61" s="21"/>
      <c r="O61" s="21" t="s">
        <v>787</v>
      </c>
      <c r="P61" s="21"/>
      <c r="Q61" s="26" t="s">
        <v>695</v>
      </c>
      <c r="R61" s="21" t="s">
        <v>788</v>
      </c>
      <c r="S61" s="21">
        <v>0</v>
      </c>
      <c r="T61" s="42" t="s">
        <v>888</v>
      </c>
      <c r="U61" s="43" t="s">
        <v>899</v>
      </c>
      <c r="V61" s="28"/>
      <c r="W61" s="29"/>
      <c r="X61" s="29">
        <v>38.400000000000006</v>
      </c>
      <c r="Y61" s="30">
        <v>1</v>
      </c>
      <c r="Z61" s="21" t="s">
        <v>325</v>
      </c>
      <c r="AA61" s="31" t="s">
        <v>910</v>
      </c>
      <c r="AB61" s="31" t="s">
        <v>909</v>
      </c>
      <c r="AC61" s="31"/>
      <c r="AD61" s="31">
        <v>35174661</v>
      </c>
      <c r="AE61" s="21"/>
    </row>
    <row r="62" spans="1:31" ht="90">
      <c r="A62" s="21" t="s">
        <v>786</v>
      </c>
      <c r="B62" s="21">
        <v>61</v>
      </c>
      <c r="C62" s="21" t="s">
        <v>417</v>
      </c>
      <c r="D62" s="28">
        <v>1.2</v>
      </c>
      <c r="E62" s="27" t="s">
        <v>422</v>
      </c>
      <c r="F62" s="27" t="s">
        <v>563</v>
      </c>
      <c r="G62" s="43" t="s">
        <v>894</v>
      </c>
      <c r="H62" s="21" t="s">
        <v>190</v>
      </c>
      <c r="I62" s="21"/>
      <c r="J62" s="21"/>
      <c r="K62" s="21"/>
      <c r="L62" s="21"/>
      <c r="M62" s="27"/>
      <c r="N62" s="21"/>
      <c r="O62" s="21" t="s">
        <v>787</v>
      </c>
      <c r="P62" s="21"/>
      <c r="Q62" s="26" t="s">
        <v>190</v>
      </c>
      <c r="R62" s="21" t="s">
        <v>190</v>
      </c>
      <c r="S62" s="21">
        <v>0</v>
      </c>
      <c r="T62" s="42" t="s">
        <v>888</v>
      </c>
      <c r="U62" s="43" t="s">
        <v>900</v>
      </c>
      <c r="V62" s="28"/>
      <c r="W62" s="29"/>
      <c r="X62" s="29">
        <v>21.6</v>
      </c>
      <c r="Y62" s="30">
        <v>1</v>
      </c>
      <c r="Z62" s="21" t="s">
        <v>325</v>
      </c>
      <c r="AA62" s="31" t="s">
        <v>910</v>
      </c>
      <c r="AB62" s="31" t="s">
        <v>909</v>
      </c>
      <c r="AC62" s="31"/>
      <c r="AD62" s="31">
        <v>35174661</v>
      </c>
      <c r="AE62" s="21"/>
    </row>
    <row r="63" spans="1:31" ht="60">
      <c r="A63" s="21" t="s">
        <v>786</v>
      </c>
      <c r="B63" s="21">
        <v>62</v>
      </c>
      <c r="C63" s="21" t="s">
        <v>417</v>
      </c>
      <c r="D63" s="28">
        <v>1.9</v>
      </c>
      <c r="E63" s="27" t="s">
        <v>422</v>
      </c>
      <c r="F63" s="27" t="s">
        <v>564</v>
      </c>
      <c r="G63" s="43" t="s">
        <v>895</v>
      </c>
      <c r="H63" s="21" t="s">
        <v>190</v>
      </c>
      <c r="I63" s="21"/>
      <c r="J63" s="21"/>
      <c r="K63" s="21"/>
      <c r="L63" s="21"/>
      <c r="M63" s="27"/>
      <c r="N63" s="21"/>
      <c r="O63" s="21" t="s">
        <v>787</v>
      </c>
      <c r="P63" s="21"/>
      <c r="Q63" s="26" t="s">
        <v>695</v>
      </c>
      <c r="R63" s="21" t="s">
        <v>789</v>
      </c>
      <c r="S63" s="21">
        <v>0</v>
      </c>
      <c r="T63" s="42" t="s">
        <v>889</v>
      </c>
      <c r="U63" s="43" t="s">
        <v>901</v>
      </c>
      <c r="V63" s="28"/>
      <c r="W63" s="29"/>
      <c r="X63" s="29">
        <v>15.600000000000001</v>
      </c>
      <c r="Y63" s="30">
        <v>1</v>
      </c>
      <c r="Z63" s="21" t="s">
        <v>325</v>
      </c>
      <c r="AA63" s="31" t="s">
        <v>305</v>
      </c>
      <c r="AB63" s="31" t="s">
        <v>297</v>
      </c>
      <c r="AC63" s="31"/>
      <c r="AD63" s="31">
        <v>35174661</v>
      </c>
      <c r="AE63" s="21"/>
    </row>
    <row r="64" spans="1:31" ht="75">
      <c r="A64" s="21" t="s">
        <v>786</v>
      </c>
      <c r="B64" s="21">
        <v>63</v>
      </c>
      <c r="C64" s="21" t="s">
        <v>417</v>
      </c>
      <c r="D64" s="28">
        <v>1.5</v>
      </c>
      <c r="E64" s="27" t="s">
        <v>425</v>
      </c>
      <c r="F64" s="27" t="s">
        <v>565</v>
      </c>
      <c r="G64" s="43" t="s">
        <v>896</v>
      </c>
      <c r="H64" s="21" t="s">
        <v>190</v>
      </c>
      <c r="I64" s="21"/>
      <c r="J64" s="21"/>
      <c r="K64" s="21"/>
      <c r="L64" s="21"/>
      <c r="M64" s="27"/>
      <c r="N64" s="21"/>
      <c r="O64" s="21" t="s">
        <v>787</v>
      </c>
      <c r="P64" s="21"/>
      <c r="Q64" s="26" t="s">
        <v>695</v>
      </c>
      <c r="R64" s="21" t="s">
        <v>790</v>
      </c>
      <c r="S64" s="21">
        <v>0</v>
      </c>
      <c r="T64" s="42" t="s">
        <v>890</v>
      </c>
      <c r="U64" s="43" t="s">
        <v>902</v>
      </c>
      <c r="V64" s="28"/>
      <c r="W64" s="29">
        <v>69.599999999999994</v>
      </c>
      <c r="X64" s="29">
        <v>69.599999999999994</v>
      </c>
      <c r="Y64" s="30">
        <v>0</v>
      </c>
      <c r="Z64" s="21" t="s">
        <v>325</v>
      </c>
      <c r="AA64" s="31" t="s">
        <v>912</v>
      </c>
      <c r="AB64" s="31" t="s">
        <v>911</v>
      </c>
      <c r="AC64" s="31"/>
      <c r="AD64" s="31">
        <v>35174661</v>
      </c>
      <c r="AE64" s="21"/>
    </row>
    <row r="65" spans="1:31" ht="105">
      <c r="A65" s="21" t="s">
        <v>786</v>
      </c>
      <c r="B65" s="21">
        <v>64</v>
      </c>
      <c r="C65" s="21" t="s">
        <v>417</v>
      </c>
      <c r="D65" s="28">
        <v>1.8</v>
      </c>
      <c r="E65" s="27" t="s">
        <v>422</v>
      </c>
      <c r="F65" s="27" t="s">
        <v>566</v>
      </c>
      <c r="G65" s="43" t="s">
        <v>897</v>
      </c>
      <c r="H65" s="21" t="s">
        <v>190</v>
      </c>
      <c r="I65" s="21"/>
      <c r="J65" s="21"/>
      <c r="K65" s="21"/>
      <c r="L65" s="21"/>
      <c r="M65" s="27"/>
      <c r="N65" s="21"/>
      <c r="O65" s="21" t="s">
        <v>787</v>
      </c>
      <c r="P65" s="21"/>
      <c r="Q65" s="26" t="s">
        <v>695</v>
      </c>
      <c r="R65" s="21" t="s">
        <v>791</v>
      </c>
      <c r="S65" s="21">
        <v>0</v>
      </c>
      <c r="T65" s="42" t="s">
        <v>891</v>
      </c>
      <c r="U65" s="43" t="s">
        <v>903</v>
      </c>
      <c r="V65" s="28"/>
      <c r="W65" s="29">
        <v>51.6</v>
      </c>
      <c r="X65" s="29">
        <v>51.6</v>
      </c>
      <c r="Y65" s="30">
        <v>0</v>
      </c>
      <c r="Z65" s="21" t="s">
        <v>325</v>
      </c>
      <c r="AA65" s="31" t="s">
        <v>910</v>
      </c>
      <c r="AB65" s="31" t="s">
        <v>915</v>
      </c>
      <c r="AC65" s="31"/>
      <c r="AD65" s="31">
        <v>35174661</v>
      </c>
      <c r="AE65" s="21"/>
    </row>
    <row r="66" spans="1:31" ht="60">
      <c r="A66" s="21" t="s">
        <v>786</v>
      </c>
      <c r="B66" s="21">
        <v>65</v>
      </c>
      <c r="C66" s="21" t="s">
        <v>417</v>
      </c>
      <c r="D66" s="28">
        <v>7.6</v>
      </c>
      <c r="E66" s="27" t="s">
        <v>422</v>
      </c>
      <c r="F66" s="27" t="s">
        <v>567</v>
      </c>
      <c r="G66" s="43" t="s">
        <v>894</v>
      </c>
      <c r="H66" s="21" t="s">
        <v>190</v>
      </c>
      <c r="I66" s="21"/>
      <c r="J66" s="21"/>
      <c r="K66" s="21"/>
      <c r="L66" s="21"/>
      <c r="M66" s="27"/>
      <c r="N66" s="21"/>
      <c r="O66" s="21" t="s">
        <v>787</v>
      </c>
      <c r="P66" s="21"/>
      <c r="Q66" s="26" t="s">
        <v>695</v>
      </c>
      <c r="R66" s="21" t="s">
        <v>792</v>
      </c>
      <c r="S66" s="21">
        <v>0</v>
      </c>
      <c r="T66" s="42" t="s">
        <v>888</v>
      </c>
      <c r="U66" s="43" t="s">
        <v>904</v>
      </c>
      <c r="V66" s="28"/>
      <c r="W66" s="29">
        <v>19.2</v>
      </c>
      <c r="X66" s="29">
        <v>19.2</v>
      </c>
      <c r="Y66" s="30">
        <v>0</v>
      </c>
      <c r="Z66" s="34" t="s">
        <v>325</v>
      </c>
      <c r="AA66" s="31" t="s">
        <v>910</v>
      </c>
      <c r="AB66" s="31" t="s">
        <v>913</v>
      </c>
      <c r="AC66" s="31"/>
      <c r="AD66" s="31">
        <v>35174661</v>
      </c>
      <c r="AE66" s="21"/>
    </row>
    <row r="67" spans="1:31" ht="75">
      <c r="A67" s="21" t="s">
        <v>786</v>
      </c>
      <c r="B67" s="21">
        <v>66</v>
      </c>
      <c r="C67" s="21" t="s">
        <v>417</v>
      </c>
      <c r="D67" s="28">
        <v>1.7</v>
      </c>
      <c r="E67" s="27" t="s">
        <v>422</v>
      </c>
      <c r="F67" s="27" t="s">
        <v>568</v>
      </c>
      <c r="G67" s="43" t="s">
        <v>894</v>
      </c>
      <c r="H67" s="21" t="s">
        <v>190</v>
      </c>
      <c r="I67" s="21"/>
      <c r="J67" s="21"/>
      <c r="K67" s="21"/>
      <c r="L67" s="21"/>
      <c r="M67" s="27"/>
      <c r="N67" s="21"/>
      <c r="O67" s="21" t="s">
        <v>787</v>
      </c>
      <c r="P67" s="21"/>
      <c r="Q67" s="26" t="s">
        <v>695</v>
      </c>
      <c r="R67" s="21" t="s">
        <v>793</v>
      </c>
      <c r="S67" s="21">
        <v>0</v>
      </c>
      <c r="T67" s="42" t="s">
        <v>888</v>
      </c>
      <c r="U67" s="43" t="s">
        <v>905</v>
      </c>
      <c r="V67" s="28"/>
      <c r="W67" s="29"/>
      <c r="X67" s="29">
        <v>9.6000000000000014</v>
      </c>
      <c r="Y67" s="30">
        <v>1</v>
      </c>
      <c r="Z67" s="21" t="s">
        <v>812</v>
      </c>
      <c r="AA67" s="31" t="s">
        <v>353</v>
      </c>
      <c r="AB67" s="31" t="s">
        <v>914</v>
      </c>
      <c r="AC67" s="31"/>
      <c r="AD67" s="31">
        <v>35174661</v>
      </c>
      <c r="AE67" s="21"/>
    </row>
    <row r="68" spans="1:31" ht="60">
      <c r="A68" s="21" t="s">
        <v>840</v>
      </c>
      <c r="B68" s="21">
        <v>67</v>
      </c>
      <c r="C68" s="21" t="s">
        <v>417</v>
      </c>
      <c r="D68" s="28">
        <v>1.2</v>
      </c>
      <c r="E68" s="27" t="s">
        <v>425</v>
      </c>
      <c r="F68" s="27" t="s">
        <v>569</v>
      </c>
      <c r="G68" s="43" t="s">
        <v>898</v>
      </c>
      <c r="H68" s="21" t="s">
        <v>190</v>
      </c>
      <c r="I68" s="21"/>
      <c r="J68" s="21"/>
      <c r="K68" s="21"/>
      <c r="L68" s="21"/>
      <c r="M68" s="27"/>
      <c r="N68" s="21"/>
      <c r="O68" s="21" t="s">
        <v>787</v>
      </c>
      <c r="P68" s="21"/>
      <c r="Q68" s="26" t="s">
        <v>695</v>
      </c>
      <c r="R68" s="21" t="s">
        <v>792</v>
      </c>
      <c r="S68" s="21">
        <v>0</v>
      </c>
      <c r="T68" s="42" t="s">
        <v>892</v>
      </c>
      <c r="U68" s="43" t="s">
        <v>906</v>
      </c>
      <c r="V68" s="28"/>
      <c r="W68" s="29"/>
      <c r="X68" s="29">
        <v>70.800000000000011</v>
      </c>
      <c r="Y68" s="30">
        <v>1</v>
      </c>
      <c r="Z68" s="21" t="s">
        <v>325</v>
      </c>
      <c r="AA68" s="31" t="s">
        <v>910</v>
      </c>
      <c r="AB68" s="31" t="s">
        <v>916</v>
      </c>
      <c r="AC68" s="31"/>
      <c r="AD68" s="31">
        <v>35174661</v>
      </c>
      <c r="AE68" s="21"/>
    </row>
    <row r="69" spans="1:31" ht="75">
      <c r="A69" s="21" t="s">
        <v>786</v>
      </c>
      <c r="B69" s="21">
        <v>68</v>
      </c>
      <c r="C69" s="21" t="s">
        <v>417</v>
      </c>
      <c r="D69" s="28">
        <v>2.1</v>
      </c>
      <c r="E69" s="27" t="s">
        <v>425</v>
      </c>
      <c r="F69" s="27" t="s">
        <v>567</v>
      </c>
      <c r="G69" s="43" t="s">
        <v>894</v>
      </c>
      <c r="H69" s="21" t="s">
        <v>190</v>
      </c>
      <c r="I69" s="21"/>
      <c r="J69" s="21"/>
      <c r="K69" s="21"/>
      <c r="L69" s="21"/>
      <c r="M69" s="27"/>
      <c r="N69" s="21"/>
      <c r="O69" s="21" t="s">
        <v>787</v>
      </c>
      <c r="P69" s="21"/>
      <c r="Q69" s="26" t="s">
        <v>695</v>
      </c>
      <c r="R69" s="21" t="s">
        <v>794</v>
      </c>
      <c r="S69" s="21" t="s">
        <v>297</v>
      </c>
      <c r="T69" s="42" t="s">
        <v>892</v>
      </c>
      <c r="U69" s="43" t="s">
        <v>907</v>
      </c>
      <c r="V69" s="28"/>
      <c r="W69" s="29"/>
      <c r="X69" s="29">
        <v>14.399999999999999</v>
      </c>
      <c r="Y69" s="30">
        <v>1</v>
      </c>
      <c r="Z69" s="21" t="s">
        <v>325</v>
      </c>
      <c r="AA69" s="31" t="s">
        <v>353</v>
      </c>
      <c r="AB69" s="31" t="s">
        <v>911</v>
      </c>
      <c r="AC69" s="31"/>
      <c r="AD69" s="31">
        <v>35174661</v>
      </c>
      <c r="AE69" s="21"/>
    </row>
    <row r="70" spans="1:31" ht="90">
      <c r="A70" s="21" t="s">
        <v>786</v>
      </c>
      <c r="B70" s="21">
        <v>69</v>
      </c>
      <c r="C70" s="21" t="s">
        <v>417</v>
      </c>
      <c r="D70" s="28">
        <v>1.3</v>
      </c>
      <c r="E70" s="27" t="s">
        <v>422</v>
      </c>
      <c r="F70" s="27" t="s">
        <v>567</v>
      </c>
      <c r="G70" s="43" t="s">
        <v>894</v>
      </c>
      <c r="H70" s="21" t="s">
        <v>190</v>
      </c>
      <c r="I70" s="21"/>
      <c r="J70" s="21"/>
      <c r="K70" s="21"/>
      <c r="L70" s="21"/>
      <c r="M70" s="27"/>
      <c r="N70" s="21"/>
      <c r="O70" s="21" t="s">
        <v>787</v>
      </c>
      <c r="P70" s="21"/>
      <c r="Q70" s="26" t="s">
        <v>695</v>
      </c>
      <c r="R70" s="21" t="s">
        <v>795</v>
      </c>
      <c r="S70" s="21">
        <v>0</v>
      </c>
      <c r="T70" s="42" t="s">
        <v>893</v>
      </c>
      <c r="U70" s="43" t="s">
        <v>908</v>
      </c>
      <c r="V70" s="28"/>
      <c r="W70" s="29"/>
      <c r="X70" s="29" t="s">
        <v>190</v>
      </c>
      <c r="Y70" s="30">
        <v>0</v>
      </c>
      <c r="Z70" s="21" t="s">
        <v>325</v>
      </c>
      <c r="AA70" s="31" t="s">
        <v>910</v>
      </c>
      <c r="AB70" s="31" t="s">
        <v>917</v>
      </c>
      <c r="AC70" s="31"/>
      <c r="AD70" s="31">
        <v>35174661</v>
      </c>
      <c r="AE70" s="21"/>
    </row>
    <row r="71" spans="1:31" ht="75">
      <c r="A71" s="34" t="s">
        <v>846</v>
      </c>
      <c r="B71" s="21">
        <v>70</v>
      </c>
      <c r="C71" s="34" t="s">
        <v>308</v>
      </c>
      <c r="D71" s="34">
        <v>5</v>
      </c>
      <c r="E71" s="34" t="s">
        <v>37</v>
      </c>
      <c r="F71" s="34" t="s">
        <v>487</v>
      </c>
      <c r="G71" s="34" t="s">
        <v>847</v>
      </c>
      <c r="H71" s="34" t="s">
        <v>851</v>
      </c>
      <c r="O71" s="34" t="s">
        <v>853</v>
      </c>
      <c r="Q71" s="41" t="s">
        <v>442</v>
      </c>
      <c r="R71" s="34" t="s">
        <v>850</v>
      </c>
      <c r="S71" s="34">
        <v>0</v>
      </c>
      <c r="T71" s="34" t="s">
        <v>848</v>
      </c>
      <c r="U71" s="34" t="s">
        <v>854</v>
      </c>
      <c r="W71" s="34">
        <v>5</v>
      </c>
      <c r="Y71" s="34">
        <v>0</v>
      </c>
      <c r="Z71" s="34" t="s">
        <v>812</v>
      </c>
      <c r="AA71" s="34" t="s">
        <v>305</v>
      </c>
      <c r="AB71" s="34" t="s">
        <v>852</v>
      </c>
      <c r="AC71" s="34" t="s">
        <v>849</v>
      </c>
      <c r="AD71" s="34">
        <v>29859355</v>
      </c>
      <c r="AE71" s="35"/>
    </row>
    <row r="72" spans="1:31" ht="120">
      <c r="A72" s="21" t="s">
        <v>803</v>
      </c>
      <c r="B72" s="21">
        <v>71</v>
      </c>
      <c r="C72" s="21" t="s">
        <v>417</v>
      </c>
      <c r="D72" s="28">
        <v>12</v>
      </c>
      <c r="E72" s="27" t="s">
        <v>804</v>
      </c>
      <c r="F72" s="21" t="s">
        <v>810</v>
      </c>
      <c r="G72" s="27" t="s">
        <v>805</v>
      </c>
      <c r="H72" s="35" t="s">
        <v>829</v>
      </c>
      <c r="I72" s="35"/>
      <c r="J72" s="35">
        <v>13</v>
      </c>
      <c r="K72" s="35"/>
      <c r="L72" s="35"/>
      <c r="M72" s="35"/>
      <c r="N72" s="35"/>
      <c r="O72" s="35"/>
      <c r="P72" s="35"/>
      <c r="Q72" s="35" t="s">
        <v>833</v>
      </c>
      <c r="R72" s="21" t="s">
        <v>832</v>
      </c>
      <c r="S72" s="35">
        <v>0</v>
      </c>
      <c r="T72" s="21" t="s">
        <v>808</v>
      </c>
      <c r="U72" s="21" t="s">
        <v>806</v>
      </c>
      <c r="V72" s="35"/>
      <c r="W72" s="35"/>
      <c r="X72" s="35"/>
      <c r="Y72" s="35">
        <v>0</v>
      </c>
      <c r="Z72" s="35" t="s">
        <v>812</v>
      </c>
      <c r="AA72" s="35" t="s">
        <v>811</v>
      </c>
      <c r="AB72" s="35"/>
      <c r="AC72" s="35"/>
      <c r="AD72" s="35"/>
    </row>
    <row r="74" spans="1:31">
      <c r="P74" s="34" t="s">
        <v>933</v>
      </c>
    </row>
    <row r="75" spans="1:31">
      <c r="C75" s="34" t="s">
        <v>824</v>
      </c>
      <c r="D75" s="34">
        <f>AVERAGE(D2:D72)</f>
        <v>4.7688405797101447</v>
      </c>
      <c r="F75" s="34" t="s">
        <v>918</v>
      </c>
      <c r="G75" s="34">
        <v>30</v>
      </c>
      <c r="P75" s="41" t="s">
        <v>9</v>
      </c>
      <c r="Q75" s="34" t="s">
        <v>934</v>
      </c>
      <c r="S75" s="34" t="s">
        <v>931</v>
      </c>
      <c r="T75" s="34">
        <v>0</v>
      </c>
    </row>
    <row r="76" spans="1:31" ht="30">
      <c r="C76" s="34" t="s">
        <v>825</v>
      </c>
      <c r="D76" s="34">
        <f>MEDIAN(D2:D72)</f>
        <v>3.2</v>
      </c>
      <c r="F76" s="34" t="s">
        <v>919</v>
      </c>
      <c r="G76" s="34">
        <v>5</v>
      </c>
      <c r="P76" s="34" t="s">
        <v>937</v>
      </c>
      <c r="Q76" s="34">
        <v>5</v>
      </c>
      <c r="S76" s="34" t="s">
        <v>932</v>
      </c>
      <c r="T76" s="34">
        <v>43</v>
      </c>
    </row>
    <row r="77" spans="1:31">
      <c r="F77" s="34" t="s">
        <v>920</v>
      </c>
      <c r="G77" s="34">
        <v>10</v>
      </c>
      <c r="P77" s="41" t="s">
        <v>11</v>
      </c>
      <c r="Q77" s="34">
        <v>44</v>
      </c>
      <c r="S77" s="34" t="s">
        <v>297</v>
      </c>
      <c r="T77" s="34">
        <v>28</v>
      </c>
    </row>
    <row r="78" spans="1:31">
      <c r="C78" s="34" t="s">
        <v>37</v>
      </c>
      <c r="D78" s="34">
        <v>34</v>
      </c>
      <c r="F78" s="34" t="s">
        <v>922</v>
      </c>
      <c r="G78" s="34">
        <v>2</v>
      </c>
      <c r="P78" s="34" t="s">
        <v>297</v>
      </c>
      <c r="Q78" s="34">
        <v>21</v>
      </c>
    </row>
    <row r="79" spans="1:31">
      <c r="C79" s="34" t="s">
        <v>38</v>
      </c>
      <c r="D79" s="34">
        <v>30</v>
      </c>
      <c r="F79" s="34" t="s">
        <v>921</v>
      </c>
      <c r="G79" s="34">
        <v>4</v>
      </c>
    </row>
    <row r="80" spans="1:31" ht="30">
      <c r="C80" s="34" t="s">
        <v>297</v>
      </c>
      <c r="D80" s="34">
        <v>7</v>
      </c>
      <c r="F80" s="34" t="s">
        <v>923</v>
      </c>
      <c r="G80" s="34">
        <v>3</v>
      </c>
      <c r="P80" s="34" t="s">
        <v>938</v>
      </c>
      <c r="Q80" s="44" t="s">
        <v>939</v>
      </c>
    </row>
    <row r="81" spans="6:17" ht="30">
      <c r="F81" s="34" t="s">
        <v>924</v>
      </c>
      <c r="G81" s="34">
        <v>1</v>
      </c>
      <c r="Q81" s="34" t="s">
        <v>940</v>
      </c>
    </row>
    <row r="82" spans="6:17">
      <c r="F82" s="34" t="s">
        <v>925</v>
      </c>
      <c r="G82" s="34">
        <v>6</v>
      </c>
    </row>
    <row r="83" spans="6:17" ht="30">
      <c r="F83" s="34" t="s">
        <v>926</v>
      </c>
      <c r="G83" s="34">
        <v>1</v>
      </c>
    </row>
    <row r="84" spans="6:17">
      <c r="F84" s="34" t="s">
        <v>927</v>
      </c>
      <c r="G84" s="34">
        <v>2</v>
      </c>
    </row>
    <row r="85" spans="6:17">
      <c r="F85" s="34" t="s">
        <v>928</v>
      </c>
      <c r="G85" s="34">
        <v>1</v>
      </c>
    </row>
    <row r="86" spans="6:17">
      <c r="F86" s="34" t="s">
        <v>929</v>
      </c>
      <c r="G86" s="34">
        <v>1</v>
      </c>
    </row>
    <row r="87" spans="6:17">
      <c r="F87" s="34" t="s">
        <v>930</v>
      </c>
      <c r="G87" s="34">
        <v>1</v>
      </c>
    </row>
    <row r="88" spans="6:17">
      <c r="F88" s="34" t="s">
        <v>297</v>
      </c>
      <c r="G88" s="34">
        <v>4</v>
      </c>
    </row>
  </sheetData>
  <autoFilter ref="C1:AE76" xr:uid="{00000000-0009-0000-0000-000001000000}"/>
  <phoneticPr fontId="2"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0"/>
  <sheetViews>
    <sheetView zoomScale="84" zoomScaleNormal="84" workbookViewId="0">
      <pane ySplit="1" topLeftCell="A44" activePane="bottomLeft" state="frozen"/>
      <selection pane="bottomLeft" activeCell="D1" sqref="D1"/>
    </sheetView>
  </sheetViews>
  <sheetFormatPr defaultColWidth="9" defaultRowHeight="15"/>
  <cols>
    <col min="1" max="1" width="4" style="57" bestFit="1" customWidth="1"/>
    <col min="2" max="2" width="8.35546875" style="34" bestFit="1" customWidth="1"/>
    <col min="3" max="3" width="3.7109375" style="34" bestFit="1" customWidth="1"/>
    <col min="4" max="4" width="5.85546875" style="57" customWidth="1"/>
    <col min="5" max="5" width="3.85546875" style="57" customWidth="1"/>
    <col min="6" max="6" width="10.640625" style="34" customWidth="1"/>
    <col min="7" max="7" width="10.5" style="34" customWidth="1"/>
    <col min="8" max="8" width="11.2109375" style="34" customWidth="1"/>
    <col min="9" max="9" width="10" style="34" customWidth="1"/>
    <col min="10" max="10" width="6.5" style="34" customWidth="1"/>
    <col min="11" max="11" width="12.7109375" style="34" customWidth="1"/>
    <col min="12" max="12" width="7" style="34" bestFit="1" customWidth="1"/>
    <col min="13" max="13" width="9.35546875" style="34" customWidth="1"/>
    <col min="14" max="14" width="11.140625" style="34" bestFit="1" customWidth="1"/>
    <col min="15" max="15" width="34.640625" style="34" customWidth="1"/>
    <col min="16" max="16" width="9.35546875" style="34" customWidth="1"/>
    <col min="17" max="17" width="21.7109375" style="34" customWidth="1"/>
    <col min="18" max="18" width="9.35546875" style="57" customWidth="1"/>
    <col min="19" max="19" width="11.140625" style="34" bestFit="1" customWidth="1"/>
    <col min="20" max="20" width="15.640625" style="34" customWidth="1"/>
    <col min="21" max="21" width="9.2109375" style="34" customWidth="1"/>
    <col min="22" max="22" width="7" style="34" customWidth="1"/>
    <col min="23" max="23" width="7.140625" style="34" customWidth="1"/>
    <col min="24" max="24" width="7.5" style="34" customWidth="1"/>
    <col min="25" max="25" width="6.140625" style="34" customWidth="1"/>
    <col min="26" max="26" width="7.5" style="34" customWidth="1"/>
    <col min="27" max="27" width="15.35546875" style="34" bestFit="1" customWidth="1"/>
    <col min="28" max="28" width="15.5" style="34" bestFit="1" customWidth="1"/>
    <col min="29" max="29" width="8.5" style="34" bestFit="1" customWidth="1"/>
    <col min="30" max="30" width="10.7109375" style="34" bestFit="1" customWidth="1"/>
    <col min="31" max="31" width="10.35546875" style="34" bestFit="1" customWidth="1"/>
    <col min="32" max="16384" width="9" style="34"/>
  </cols>
  <sheetData>
    <row r="1" spans="1:30" ht="60">
      <c r="A1" s="30" t="s">
        <v>967</v>
      </c>
      <c r="B1" s="21"/>
      <c r="C1" s="21"/>
      <c r="D1" s="23" t="s">
        <v>1059</v>
      </c>
      <c r="E1" s="23" t="s">
        <v>969</v>
      </c>
      <c r="F1" s="24" t="s">
        <v>968</v>
      </c>
      <c r="G1" s="24" t="s">
        <v>16</v>
      </c>
      <c r="H1" s="24" t="s">
        <v>970</v>
      </c>
      <c r="I1" s="24" t="s">
        <v>827</v>
      </c>
      <c r="J1" s="24" t="s">
        <v>828</v>
      </c>
      <c r="K1" s="24" t="s">
        <v>19</v>
      </c>
      <c r="L1" s="24" t="s">
        <v>20</v>
      </c>
      <c r="M1" s="24" t="s">
        <v>21</v>
      </c>
      <c r="N1" s="24" t="s">
        <v>22</v>
      </c>
      <c r="O1" s="24" t="s">
        <v>23</v>
      </c>
      <c r="P1" s="24" t="s">
        <v>25</v>
      </c>
      <c r="Q1" s="24" t="s">
        <v>26</v>
      </c>
      <c r="R1" s="23" t="s">
        <v>855</v>
      </c>
      <c r="S1" s="24" t="s">
        <v>28</v>
      </c>
      <c r="T1" s="24" t="s">
        <v>29</v>
      </c>
      <c r="U1" s="23" t="s">
        <v>30</v>
      </c>
      <c r="V1" s="25" t="s">
        <v>31</v>
      </c>
      <c r="W1" s="23" t="s">
        <v>32</v>
      </c>
      <c r="X1" s="23" t="s">
        <v>33</v>
      </c>
      <c r="Y1" s="24" t="s">
        <v>34</v>
      </c>
      <c r="Z1" s="22" t="s">
        <v>642</v>
      </c>
      <c r="AA1" s="22" t="s">
        <v>842</v>
      </c>
      <c r="AB1" s="22" t="s">
        <v>1057</v>
      </c>
      <c r="AC1" s="22" t="s">
        <v>15</v>
      </c>
      <c r="AD1" s="24" t="s">
        <v>35</v>
      </c>
    </row>
    <row r="2" spans="1:30" ht="105">
      <c r="A2" s="30">
        <v>1</v>
      </c>
      <c r="B2" s="21" t="s">
        <v>784</v>
      </c>
      <c r="C2" s="21" t="s">
        <v>417</v>
      </c>
      <c r="D2" s="28">
        <v>1</v>
      </c>
      <c r="E2" s="28" t="s">
        <v>422</v>
      </c>
      <c r="F2" s="27" t="s">
        <v>543</v>
      </c>
      <c r="G2" s="27" t="s">
        <v>190</v>
      </c>
      <c r="H2" s="21" t="s">
        <v>544</v>
      </c>
      <c r="I2" s="21"/>
      <c r="J2" s="21">
        <v>21</v>
      </c>
      <c r="K2" s="21"/>
      <c r="L2" s="21"/>
      <c r="M2" s="27"/>
      <c r="N2" s="21"/>
      <c r="O2" s="21" t="s">
        <v>623</v>
      </c>
      <c r="P2" s="21" t="s">
        <v>190</v>
      </c>
      <c r="Q2" s="21" t="s">
        <v>947</v>
      </c>
      <c r="R2" s="30" t="s">
        <v>297</v>
      </c>
      <c r="S2" s="27"/>
      <c r="T2" s="21"/>
      <c r="U2" s="28"/>
      <c r="V2" s="29"/>
      <c r="W2" s="29">
        <v>20.399999999999999</v>
      </c>
      <c r="X2" s="30">
        <v>1</v>
      </c>
      <c r="Y2" s="21" t="s">
        <v>190</v>
      </c>
      <c r="Z2" s="21" t="s">
        <v>190</v>
      </c>
      <c r="AA2" s="21"/>
      <c r="AB2" s="21"/>
      <c r="AC2" s="31">
        <v>26919435</v>
      </c>
      <c r="AD2" s="21"/>
    </row>
    <row r="3" spans="1:30" ht="30">
      <c r="A3" s="30">
        <v>2</v>
      </c>
      <c r="B3" s="21" t="s">
        <v>784</v>
      </c>
      <c r="C3" s="21" t="s">
        <v>417</v>
      </c>
      <c r="D3" s="28">
        <v>2</v>
      </c>
      <c r="E3" s="28" t="s">
        <v>422</v>
      </c>
      <c r="F3" s="27" t="s">
        <v>413</v>
      </c>
      <c r="G3" s="27" t="s">
        <v>190</v>
      </c>
      <c r="H3" s="21" t="s">
        <v>545</v>
      </c>
      <c r="I3" s="21"/>
      <c r="J3" s="21">
        <v>36</v>
      </c>
      <c r="K3" s="21"/>
      <c r="L3" s="21"/>
      <c r="M3" s="27"/>
      <c r="N3" s="21"/>
      <c r="O3" s="21"/>
      <c r="P3" s="21" t="s">
        <v>190</v>
      </c>
      <c r="Q3" s="21"/>
      <c r="R3" s="30" t="s">
        <v>297</v>
      </c>
      <c r="S3" s="27"/>
      <c r="T3" s="21"/>
      <c r="U3" s="28"/>
      <c r="V3" s="29"/>
      <c r="W3" s="29" t="s">
        <v>190</v>
      </c>
      <c r="X3" s="30">
        <v>0</v>
      </c>
      <c r="Y3" s="21" t="s">
        <v>190</v>
      </c>
      <c r="Z3" s="21" t="s">
        <v>190</v>
      </c>
      <c r="AA3" s="21"/>
      <c r="AB3" s="21"/>
      <c r="AC3" s="31">
        <v>26919435</v>
      </c>
      <c r="AD3" s="21"/>
    </row>
    <row r="4" spans="1:30" ht="30">
      <c r="A4" s="30">
        <v>3</v>
      </c>
      <c r="B4" s="21" t="s">
        <v>784</v>
      </c>
      <c r="C4" s="21" t="s">
        <v>417</v>
      </c>
      <c r="D4" s="28">
        <v>3</v>
      </c>
      <c r="E4" s="28" t="s">
        <v>422</v>
      </c>
      <c r="F4" s="27" t="s">
        <v>546</v>
      </c>
      <c r="G4" s="27" t="s">
        <v>190</v>
      </c>
      <c r="H4" s="21" t="s">
        <v>547</v>
      </c>
      <c r="I4" s="21"/>
      <c r="J4" s="21">
        <v>37</v>
      </c>
      <c r="K4" s="21"/>
      <c r="L4" s="21"/>
      <c r="M4" s="27"/>
      <c r="N4" s="21"/>
      <c r="O4" s="21"/>
      <c r="P4" s="21" t="s">
        <v>190</v>
      </c>
      <c r="Q4" s="21"/>
      <c r="R4" s="30" t="s">
        <v>297</v>
      </c>
      <c r="S4" s="27"/>
      <c r="T4" s="21"/>
      <c r="U4" s="28"/>
      <c r="V4" s="29"/>
      <c r="W4" s="29">
        <v>39.6</v>
      </c>
      <c r="X4" s="30">
        <v>0</v>
      </c>
      <c r="Y4" s="21" t="s">
        <v>190</v>
      </c>
      <c r="Z4" s="21" t="s">
        <v>190</v>
      </c>
      <c r="AA4" s="21"/>
      <c r="AB4" s="21"/>
      <c r="AC4" s="31">
        <v>26919435</v>
      </c>
      <c r="AD4" s="21"/>
    </row>
    <row r="5" spans="1:30" ht="30">
      <c r="A5" s="30">
        <v>4</v>
      </c>
      <c r="B5" s="21" t="s">
        <v>784</v>
      </c>
      <c r="C5" s="21" t="s">
        <v>417</v>
      </c>
      <c r="D5" s="28">
        <v>4</v>
      </c>
      <c r="E5" s="28" t="s">
        <v>422</v>
      </c>
      <c r="F5" s="27" t="s">
        <v>412</v>
      </c>
      <c r="G5" s="27" t="s">
        <v>190</v>
      </c>
      <c r="H5" s="21" t="s">
        <v>429</v>
      </c>
      <c r="I5" s="21"/>
      <c r="J5" s="21">
        <v>30</v>
      </c>
      <c r="K5" s="21"/>
      <c r="L5" s="21"/>
      <c r="M5" s="27"/>
      <c r="N5" s="21"/>
      <c r="O5" s="21"/>
      <c r="P5" s="21" t="s">
        <v>190</v>
      </c>
      <c r="Q5" s="21"/>
      <c r="R5" s="30" t="s">
        <v>297</v>
      </c>
      <c r="S5" s="27"/>
      <c r="T5" s="21"/>
      <c r="U5" s="28"/>
      <c r="V5" s="29"/>
      <c r="W5" s="29">
        <v>7.2</v>
      </c>
      <c r="X5" s="30">
        <v>0</v>
      </c>
      <c r="Y5" s="21" t="s">
        <v>190</v>
      </c>
      <c r="Z5" s="21" t="s">
        <v>190</v>
      </c>
      <c r="AA5" s="21"/>
      <c r="AB5" s="21"/>
      <c r="AC5" s="31">
        <v>26919435</v>
      </c>
      <c r="AD5" s="21"/>
    </row>
    <row r="6" spans="1:30" ht="30">
      <c r="A6" s="30">
        <v>5</v>
      </c>
      <c r="B6" s="21" t="s">
        <v>784</v>
      </c>
      <c r="C6" s="21" t="s">
        <v>417</v>
      </c>
      <c r="D6" s="28">
        <v>4</v>
      </c>
      <c r="E6" s="28" t="s">
        <v>422</v>
      </c>
      <c r="F6" s="27" t="s">
        <v>543</v>
      </c>
      <c r="G6" s="27" t="s">
        <v>190</v>
      </c>
      <c r="H6" s="21" t="s">
        <v>430</v>
      </c>
      <c r="I6" s="21"/>
      <c r="J6" s="21">
        <v>29</v>
      </c>
      <c r="K6" s="21"/>
      <c r="L6" s="21"/>
      <c r="M6" s="27"/>
      <c r="N6" s="21"/>
      <c r="O6" s="21"/>
      <c r="P6" s="21" t="s">
        <v>190</v>
      </c>
      <c r="Q6" s="21"/>
      <c r="R6" s="30" t="s">
        <v>297</v>
      </c>
      <c r="S6" s="27"/>
      <c r="T6" s="21"/>
      <c r="U6" s="28"/>
      <c r="V6" s="29"/>
      <c r="W6" s="29">
        <v>75.599999999999994</v>
      </c>
      <c r="X6" s="30">
        <v>1</v>
      </c>
      <c r="Y6" s="21" t="s">
        <v>190</v>
      </c>
      <c r="Z6" s="21" t="s">
        <v>190</v>
      </c>
      <c r="AA6" s="21"/>
      <c r="AB6" s="21"/>
      <c r="AC6" s="31">
        <v>26919435</v>
      </c>
      <c r="AD6" s="21"/>
    </row>
    <row r="7" spans="1:30" ht="30">
      <c r="A7" s="30">
        <v>6</v>
      </c>
      <c r="B7" s="21" t="s">
        <v>784</v>
      </c>
      <c r="C7" s="21" t="s">
        <v>417</v>
      </c>
      <c r="D7" s="28">
        <v>11</v>
      </c>
      <c r="E7" s="28" t="s">
        <v>422</v>
      </c>
      <c r="F7" s="27" t="s">
        <v>546</v>
      </c>
      <c r="G7" s="27" t="s">
        <v>190</v>
      </c>
      <c r="H7" s="21" t="s">
        <v>548</v>
      </c>
      <c r="I7" s="21"/>
      <c r="J7" s="21">
        <v>20</v>
      </c>
      <c r="K7" s="21"/>
      <c r="L7" s="21"/>
      <c r="M7" s="27"/>
      <c r="N7" s="21"/>
      <c r="O7" s="21"/>
      <c r="P7" s="21" t="s">
        <v>190</v>
      </c>
      <c r="Q7" s="21"/>
      <c r="R7" s="30" t="s">
        <v>297</v>
      </c>
      <c r="S7" s="27"/>
      <c r="T7" s="21"/>
      <c r="U7" s="28"/>
      <c r="V7" s="29"/>
      <c r="W7" s="29" t="s">
        <v>190</v>
      </c>
      <c r="X7" s="30" t="s">
        <v>190</v>
      </c>
      <c r="Y7" s="21" t="s">
        <v>190</v>
      </c>
      <c r="Z7" s="21" t="s">
        <v>190</v>
      </c>
      <c r="AA7" s="21"/>
      <c r="AB7" s="21"/>
      <c r="AC7" s="31">
        <v>26919435</v>
      </c>
      <c r="AD7" s="21"/>
    </row>
    <row r="8" spans="1:30" ht="30">
      <c r="A8" s="30">
        <v>7</v>
      </c>
      <c r="B8" s="21" t="s">
        <v>784</v>
      </c>
      <c r="C8" s="21" t="s">
        <v>417</v>
      </c>
      <c r="D8" s="28">
        <v>2</v>
      </c>
      <c r="E8" s="28" t="s">
        <v>422</v>
      </c>
      <c r="F8" s="27" t="s">
        <v>424</v>
      </c>
      <c r="G8" s="27" t="s">
        <v>190</v>
      </c>
      <c r="H8" s="21" t="s">
        <v>429</v>
      </c>
      <c r="I8" s="21"/>
      <c r="J8" s="21">
        <v>30</v>
      </c>
      <c r="K8" s="21"/>
      <c r="L8" s="21"/>
      <c r="M8" s="27"/>
      <c r="N8" s="21"/>
      <c r="O8" s="21"/>
      <c r="P8" s="21" t="s">
        <v>190</v>
      </c>
      <c r="Q8" s="21"/>
      <c r="R8" s="30" t="s">
        <v>297</v>
      </c>
      <c r="S8" s="27"/>
      <c r="T8" s="21"/>
      <c r="U8" s="28"/>
      <c r="V8" s="29"/>
      <c r="W8" s="29" t="s">
        <v>190</v>
      </c>
      <c r="X8" s="30" t="s">
        <v>190</v>
      </c>
      <c r="Y8" s="21" t="s">
        <v>190</v>
      </c>
      <c r="Z8" s="21" t="s">
        <v>190</v>
      </c>
      <c r="AA8" s="21"/>
      <c r="AB8" s="21"/>
      <c r="AC8" s="31">
        <v>26919435</v>
      </c>
      <c r="AD8" s="21"/>
    </row>
    <row r="9" spans="1:30" ht="30">
      <c r="A9" s="30">
        <v>8</v>
      </c>
      <c r="B9" s="21" t="s">
        <v>784</v>
      </c>
      <c r="C9" s="21" t="s">
        <v>417</v>
      </c>
      <c r="D9" s="28">
        <v>2</v>
      </c>
      <c r="E9" s="28" t="s">
        <v>422</v>
      </c>
      <c r="F9" s="27" t="s">
        <v>424</v>
      </c>
      <c r="G9" s="27" t="s">
        <v>190</v>
      </c>
      <c r="H9" s="21" t="s">
        <v>547</v>
      </c>
      <c r="I9" s="21"/>
      <c r="J9" s="21">
        <v>37</v>
      </c>
      <c r="K9" s="21"/>
      <c r="L9" s="21"/>
      <c r="M9" s="27"/>
      <c r="N9" s="21"/>
      <c r="O9" s="21"/>
      <c r="P9" s="21" t="s">
        <v>190</v>
      </c>
      <c r="Q9" s="21"/>
      <c r="R9" s="30" t="s">
        <v>297</v>
      </c>
      <c r="S9" s="27"/>
      <c r="T9" s="21"/>
      <c r="U9" s="28"/>
      <c r="V9" s="29"/>
      <c r="W9" s="29" t="s">
        <v>190</v>
      </c>
      <c r="X9" s="30" t="s">
        <v>190</v>
      </c>
      <c r="Y9" s="21" t="s">
        <v>190</v>
      </c>
      <c r="Z9" s="21" t="s">
        <v>190</v>
      </c>
      <c r="AA9" s="21"/>
      <c r="AB9" s="21"/>
      <c r="AC9" s="31">
        <v>26919435</v>
      </c>
      <c r="AD9" s="21"/>
    </row>
    <row r="10" spans="1:30" ht="30">
      <c r="A10" s="30">
        <v>9</v>
      </c>
      <c r="B10" s="21" t="s">
        <v>784</v>
      </c>
      <c r="C10" s="21" t="s">
        <v>417</v>
      </c>
      <c r="D10" s="28" t="s">
        <v>190</v>
      </c>
      <c r="E10" s="28" t="s">
        <v>422</v>
      </c>
      <c r="F10" s="27" t="s">
        <v>190</v>
      </c>
      <c r="G10" s="27" t="s">
        <v>190</v>
      </c>
      <c r="H10" s="21" t="s">
        <v>547</v>
      </c>
      <c r="I10" s="21"/>
      <c r="J10" s="21">
        <v>37</v>
      </c>
      <c r="K10" s="21"/>
      <c r="L10" s="21"/>
      <c r="M10" s="27"/>
      <c r="N10" s="21"/>
      <c r="O10" s="21"/>
      <c r="P10" s="21" t="s">
        <v>190</v>
      </c>
      <c r="Q10" s="21"/>
      <c r="R10" s="30" t="s">
        <v>297</v>
      </c>
      <c r="S10" s="27"/>
      <c r="T10" s="21"/>
      <c r="U10" s="28"/>
      <c r="V10" s="29"/>
      <c r="W10" s="29" t="s">
        <v>190</v>
      </c>
      <c r="X10" s="30" t="s">
        <v>190</v>
      </c>
      <c r="Y10" s="21" t="s">
        <v>190</v>
      </c>
      <c r="Z10" s="21" t="s">
        <v>190</v>
      </c>
      <c r="AA10" s="21"/>
      <c r="AB10" s="21"/>
      <c r="AC10" s="31">
        <v>26919435</v>
      </c>
      <c r="AD10" s="21"/>
    </row>
    <row r="11" spans="1:30" ht="30">
      <c r="A11" s="30">
        <v>10</v>
      </c>
      <c r="B11" s="21" t="s">
        <v>784</v>
      </c>
      <c r="C11" s="21" t="s">
        <v>417</v>
      </c>
      <c r="D11" s="28">
        <v>5</v>
      </c>
      <c r="E11" s="28" t="s">
        <v>425</v>
      </c>
      <c r="F11" s="27" t="s">
        <v>424</v>
      </c>
      <c r="G11" s="27" t="s">
        <v>190</v>
      </c>
      <c r="H11" s="21" t="s">
        <v>547</v>
      </c>
      <c r="I11" s="21"/>
      <c r="J11" s="21">
        <v>37</v>
      </c>
      <c r="K11" s="21"/>
      <c r="L11" s="21"/>
      <c r="M11" s="27"/>
      <c r="N11" s="21"/>
      <c r="O11" s="21"/>
      <c r="P11" s="21" t="s">
        <v>190</v>
      </c>
      <c r="Q11" s="21"/>
      <c r="R11" s="30" t="s">
        <v>297</v>
      </c>
      <c r="S11" s="27"/>
      <c r="T11" s="21"/>
      <c r="U11" s="28"/>
      <c r="V11" s="29"/>
      <c r="W11" s="29">
        <v>21.6</v>
      </c>
      <c r="X11" s="30">
        <v>1</v>
      </c>
      <c r="Y11" s="21" t="s">
        <v>190</v>
      </c>
      <c r="Z11" s="21" t="s">
        <v>190</v>
      </c>
      <c r="AA11" s="21"/>
      <c r="AB11" s="21"/>
      <c r="AC11" s="31">
        <v>26919435</v>
      </c>
      <c r="AD11" s="21"/>
    </row>
    <row r="12" spans="1:30" ht="30">
      <c r="A12" s="30">
        <v>11</v>
      </c>
      <c r="B12" s="21" t="s">
        <v>784</v>
      </c>
      <c r="C12" s="21" t="s">
        <v>417</v>
      </c>
      <c r="D12" s="28">
        <v>2</v>
      </c>
      <c r="E12" s="28" t="s">
        <v>425</v>
      </c>
      <c r="F12" s="27" t="s">
        <v>424</v>
      </c>
      <c r="G12" s="27" t="s">
        <v>190</v>
      </c>
      <c r="H12" s="21" t="s">
        <v>430</v>
      </c>
      <c r="I12" s="21"/>
      <c r="J12" s="21">
        <v>29</v>
      </c>
      <c r="K12" s="21"/>
      <c r="L12" s="21"/>
      <c r="M12" s="27"/>
      <c r="N12" s="21"/>
      <c r="O12" s="21"/>
      <c r="P12" s="21" t="s">
        <v>190</v>
      </c>
      <c r="Q12" s="21"/>
      <c r="R12" s="30" t="s">
        <v>297</v>
      </c>
      <c r="S12" s="27"/>
      <c r="T12" s="21"/>
      <c r="U12" s="28"/>
      <c r="V12" s="29"/>
      <c r="W12" s="29" t="s">
        <v>190</v>
      </c>
      <c r="X12" s="30" t="s">
        <v>190</v>
      </c>
      <c r="Y12" s="21" t="s">
        <v>190</v>
      </c>
      <c r="Z12" s="21" t="s">
        <v>190</v>
      </c>
      <c r="AA12" s="21"/>
      <c r="AB12" s="21"/>
      <c r="AC12" s="31">
        <v>26919435</v>
      </c>
      <c r="AD12" s="21"/>
    </row>
    <row r="13" spans="1:30" ht="30">
      <c r="A13" s="30">
        <v>12</v>
      </c>
      <c r="B13" s="21" t="s">
        <v>784</v>
      </c>
      <c r="C13" s="21" t="s">
        <v>417</v>
      </c>
      <c r="D13" s="28" t="s">
        <v>190</v>
      </c>
      <c r="E13" s="28" t="s">
        <v>425</v>
      </c>
      <c r="F13" s="27" t="s">
        <v>190</v>
      </c>
      <c r="G13" s="27" t="s">
        <v>190</v>
      </c>
      <c r="H13" s="21" t="s">
        <v>549</v>
      </c>
      <c r="I13" s="21"/>
      <c r="J13" s="21">
        <v>19</v>
      </c>
      <c r="K13" s="21"/>
      <c r="L13" s="21"/>
      <c r="M13" s="27"/>
      <c r="N13" s="21"/>
      <c r="O13" s="21"/>
      <c r="P13" s="21" t="s">
        <v>190</v>
      </c>
      <c r="Q13" s="21"/>
      <c r="R13" s="30" t="s">
        <v>297</v>
      </c>
      <c r="S13" s="27"/>
      <c r="T13" s="21"/>
      <c r="U13" s="28"/>
      <c r="V13" s="29"/>
      <c r="W13" s="29" t="s">
        <v>190</v>
      </c>
      <c r="X13" s="30" t="s">
        <v>190</v>
      </c>
      <c r="Y13" s="21" t="s">
        <v>190</v>
      </c>
      <c r="Z13" s="21" t="s">
        <v>190</v>
      </c>
      <c r="AA13" s="21"/>
      <c r="AB13" s="21"/>
      <c r="AC13" s="31">
        <v>26919435</v>
      </c>
      <c r="AD13" s="21"/>
    </row>
    <row r="14" spans="1:30" ht="30">
      <c r="A14" s="30">
        <v>13</v>
      </c>
      <c r="B14" s="21" t="s">
        <v>784</v>
      </c>
      <c r="C14" s="21" t="s">
        <v>417</v>
      </c>
      <c r="D14" s="28">
        <v>5</v>
      </c>
      <c r="E14" s="28" t="s">
        <v>425</v>
      </c>
      <c r="F14" s="27" t="s">
        <v>550</v>
      </c>
      <c r="G14" s="27" t="s">
        <v>190</v>
      </c>
      <c r="H14" s="21" t="s">
        <v>427</v>
      </c>
      <c r="I14" s="21"/>
      <c r="J14" s="21">
        <v>42</v>
      </c>
      <c r="K14" s="21"/>
      <c r="L14" s="21"/>
      <c r="M14" s="27"/>
      <c r="N14" s="21"/>
      <c r="O14" s="21"/>
      <c r="P14" s="21" t="s">
        <v>190</v>
      </c>
      <c r="Q14" s="21"/>
      <c r="R14" s="30" t="s">
        <v>297</v>
      </c>
      <c r="S14" s="27"/>
      <c r="T14" s="21"/>
      <c r="U14" s="28"/>
      <c r="V14" s="29"/>
      <c r="W14" s="29">
        <v>10.8</v>
      </c>
      <c r="X14" s="30">
        <v>0</v>
      </c>
      <c r="Y14" s="21" t="s">
        <v>190</v>
      </c>
      <c r="Z14" s="21" t="s">
        <v>190</v>
      </c>
      <c r="AA14" s="21"/>
      <c r="AB14" s="21"/>
      <c r="AC14" s="31">
        <v>26919435</v>
      </c>
      <c r="AD14" s="21"/>
    </row>
    <row r="15" spans="1:30" ht="30">
      <c r="A15" s="30">
        <v>14</v>
      </c>
      <c r="B15" s="21" t="s">
        <v>784</v>
      </c>
      <c r="C15" s="21" t="s">
        <v>417</v>
      </c>
      <c r="D15" s="28">
        <v>12</v>
      </c>
      <c r="E15" s="28" t="s">
        <v>425</v>
      </c>
      <c r="F15" s="27" t="s">
        <v>424</v>
      </c>
      <c r="G15" s="27" t="s">
        <v>190</v>
      </c>
      <c r="H15" s="21" t="s">
        <v>430</v>
      </c>
      <c r="I15" s="21"/>
      <c r="J15" s="21">
        <v>29</v>
      </c>
      <c r="K15" s="21"/>
      <c r="L15" s="21"/>
      <c r="M15" s="27"/>
      <c r="N15" s="21"/>
      <c r="O15" s="21"/>
      <c r="P15" s="21" t="s">
        <v>190</v>
      </c>
      <c r="Q15" s="21"/>
      <c r="R15" s="30" t="s">
        <v>297</v>
      </c>
      <c r="S15" s="27"/>
      <c r="T15" s="21"/>
      <c r="U15" s="28"/>
      <c r="V15" s="29"/>
      <c r="W15" s="29" t="s">
        <v>190</v>
      </c>
      <c r="X15" s="30" t="s">
        <v>190</v>
      </c>
      <c r="Y15" s="21" t="s">
        <v>190</v>
      </c>
      <c r="Z15" s="21" t="s">
        <v>190</v>
      </c>
      <c r="AA15" s="21"/>
      <c r="AB15" s="21"/>
      <c r="AC15" s="31">
        <v>26919435</v>
      </c>
      <c r="AD15" s="21"/>
    </row>
    <row r="16" spans="1:30" ht="150">
      <c r="A16" s="30">
        <v>15</v>
      </c>
      <c r="B16" s="21" t="s">
        <v>771</v>
      </c>
      <c r="C16" s="21" t="s">
        <v>417</v>
      </c>
      <c r="D16" s="28">
        <v>6</v>
      </c>
      <c r="E16" s="28" t="s">
        <v>425</v>
      </c>
      <c r="F16" s="27" t="s">
        <v>551</v>
      </c>
      <c r="G16" s="21"/>
      <c r="H16" s="27" t="s">
        <v>430</v>
      </c>
      <c r="I16" s="21" t="s">
        <v>552</v>
      </c>
      <c r="J16" s="21">
        <v>29</v>
      </c>
      <c r="K16" s="21"/>
      <c r="L16" s="21"/>
      <c r="M16" s="27" t="s">
        <v>1050</v>
      </c>
      <c r="N16" s="21"/>
      <c r="O16" s="21" t="s">
        <v>772</v>
      </c>
      <c r="P16" s="21" t="s">
        <v>190</v>
      </c>
      <c r="Q16" s="21" t="s">
        <v>1041</v>
      </c>
      <c r="R16" s="30">
        <v>0</v>
      </c>
      <c r="S16" s="27" t="s">
        <v>774</v>
      </c>
      <c r="T16" s="21" t="s">
        <v>581</v>
      </c>
      <c r="U16" s="28">
        <v>1</v>
      </c>
      <c r="V16" s="29" t="s">
        <v>190</v>
      </c>
      <c r="W16" s="29" t="s">
        <v>190</v>
      </c>
      <c r="X16" s="30">
        <v>0</v>
      </c>
      <c r="Y16" s="21" t="s">
        <v>423</v>
      </c>
      <c r="Z16" s="31" t="s">
        <v>426</v>
      </c>
      <c r="AA16" s="31" t="s">
        <v>954</v>
      </c>
      <c r="AB16" s="31" t="s">
        <v>857</v>
      </c>
      <c r="AC16" s="31">
        <v>27825128</v>
      </c>
      <c r="AD16" s="21"/>
    </row>
    <row r="17" spans="1:30" ht="135">
      <c r="A17" s="30">
        <v>16</v>
      </c>
      <c r="B17" s="21" t="s">
        <v>753</v>
      </c>
      <c r="C17" s="21" t="s">
        <v>417</v>
      </c>
      <c r="D17" s="28">
        <v>3</v>
      </c>
      <c r="E17" s="28" t="s">
        <v>425</v>
      </c>
      <c r="F17" s="27" t="s">
        <v>424</v>
      </c>
      <c r="G17" s="21" t="s">
        <v>754</v>
      </c>
      <c r="H17" s="21" t="s">
        <v>553</v>
      </c>
      <c r="I17" s="21" t="s">
        <v>554</v>
      </c>
      <c r="J17" s="21">
        <v>41</v>
      </c>
      <c r="K17" s="21"/>
      <c r="L17" s="21"/>
      <c r="M17" s="27"/>
      <c r="N17" s="21"/>
      <c r="O17" s="21" t="s">
        <v>1011</v>
      </c>
      <c r="P17" s="26" t="s">
        <v>700</v>
      </c>
      <c r="Q17" s="21" t="s">
        <v>990</v>
      </c>
      <c r="R17" s="30">
        <v>0</v>
      </c>
      <c r="S17" s="27" t="s">
        <v>757</v>
      </c>
      <c r="T17" s="21"/>
      <c r="U17" s="28">
        <v>1</v>
      </c>
      <c r="V17" s="29">
        <v>6</v>
      </c>
      <c r="W17" s="29">
        <v>18</v>
      </c>
      <c r="X17" s="30">
        <v>1</v>
      </c>
      <c r="Y17" s="21" t="s">
        <v>423</v>
      </c>
      <c r="Z17" s="31" t="s">
        <v>555</v>
      </c>
      <c r="AA17" s="31"/>
      <c r="AB17" s="31" t="s">
        <v>858</v>
      </c>
      <c r="AC17" s="31">
        <v>28704208</v>
      </c>
      <c r="AD17" s="21"/>
    </row>
    <row r="18" spans="1:30" ht="150">
      <c r="A18" s="30">
        <v>17</v>
      </c>
      <c r="B18" s="21" t="s">
        <v>753</v>
      </c>
      <c r="C18" s="21" t="s">
        <v>417</v>
      </c>
      <c r="D18" s="28">
        <v>4</v>
      </c>
      <c r="E18" s="28" t="s">
        <v>425</v>
      </c>
      <c r="F18" s="27" t="s">
        <v>758</v>
      </c>
      <c r="G18" s="21" t="s">
        <v>521</v>
      </c>
      <c r="H18" s="21" t="s">
        <v>430</v>
      </c>
      <c r="I18" s="21" t="s">
        <v>556</v>
      </c>
      <c r="J18" s="21">
        <v>29</v>
      </c>
      <c r="K18" s="21"/>
      <c r="L18" s="21"/>
      <c r="M18" s="27"/>
      <c r="N18" s="21"/>
      <c r="O18" s="21" t="s">
        <v>1012</v>
      </c>
      <c r="P18" s="26" t="s">
        <v>700</v>
      </c>
      <c r="Q18" s="21" t="s">
        <v>991</v>
      </c>
      <c r="R18" s="30">
        <v>0</v>
      </c>
      <c r="S18" s="27" t="s">
        <v>948</v>
      </c>
      <c r="T18" s="21"/>
      <c r="U18" s="28">
        <v>1</v>
      </c>
      <c r="V18" s="29">
        <v>6</v>
      </c>
      <c r="W18" s="29">
        <v>20</v>
      </c>
      <c r="X18" s="30">
        <v>1</v>
      </c>
      <c r="Y18" s="21" t="s">
        <v>423</v>
      </c>
      <c r="Z18" s="31" t="s">
        <v>687</v>
      </c>
      <c r="AA18" s="31" t="s">
        <v>951</v>
      </c>
      <c r="AB18" s="31" t="s">
        <v>859</v>
      </c>
      <c r="AC18" s="31">
        <v>28704208</v>
      </c>
      <c r="AD18" s="21"/>
    </row>
    <row r="19" spans="1:30" ht="150">
      <c r="A19" s="30">
        <v>18</v>
      </c>
      <c r="B19" s="21" t="s">
        <v>753</v>
      </c>
      <c r="C19" s="21" t="s">
        <v>417</v>
      </c>
      <c r="D19" s="28">
        <v>7</v>
      </c>
      <c r="E19" s="28" t="s">
        <v>422</v>
      </c>
      <c r="F19" s="27" t="s">
        <v>762</v>
      </c>
      <c r="G19" s="21" t="s">
        <v>763</v>
      </c>
      <c r="H19" s="21" t="s">
        <v>430</v>
      </c>
      <c r="I19" s="21" t="s">
        <v>557</v>
      </c>
      <c r="J19" s="21">
        <v>29</v>
      </c>
      <c r="K19" s="21"/>
      <c r="L19" s="21"/>
      <c r="M19" s="27"/>
      <c r="N19" s="21"/>
      <c r="O19" s="21" t="s">
        <v>1013</v>
      </c>
      <c r="P19" s="26" t="s">
        <v>700</v>
      </c>
      <c r="Q19" s="21" t="s">
        <v>992</v>
      </c>
      <c r="R19" s="30">
        <v>0</v>
      </c>
      <c r="S19" s="27" t="s">
        <v>948</v>
      </c>
      <c r="T19" s="21"/>
      <c r="U19" s="28">
        <v>0</v>
      </c>
      <c r="V19" s="29">
        <v>14</v>
      </c>
      <c r="W19" s="29">
        <v>14</v>
      </c>
      <c r="X19" s="30">
        <v>1</v>
      </c>
      <c r="Y19" s="21" t="s">
        <v>423</v>
      </c>
      <c r="Z19" s="31" t="s">
        <v>426</v>
      </c>
      <c r="AA19" s="31" t="s">
        <v>883</v>
      </c>
      <c r="AB19" s="31"/>
      <c r="AC19" s="31">
        <v>28704208</v>
      </c>
      <c r="AD19" s="21"/>
    </row>
    <row r="20" spans="1:30" ht="135">
      <c r="A20" s="30">
        <v>19</v>
      </c>
      <c r="B20" s="21" t="s">
        <v>657</v>
      </c>
      <c r="C20" s="21" t="s">
        <v>417</v>
      </c>
      <c r="D20" s="28">
        <v>0.9</v>
      </c>
      <c r="E20" s="28" t="s">
        <v>425</v>
      </c>
      <c r="F20" s="27" t="s">
        <v>323</v>
      </c>
      <c r="G20" s="27"/>
      <c r="H20" s="21" t="s">
        <v>658</v>
      </c>
      <c r="I20" s="21"/>
      <c r="J20" s="21">
        <v>38</v>
      </c>
      <c r="K20" s="21"/>
      <c r="L20" s="21"/>
      <c r="M20" s="27"/>
      <c r="N20" s="21"/>
      <c r="O20" s="21" t="s">
        <v>971</v>
      </c>
      <c r="P20" s="26" t="s">
        <v>660</v>
      </c>
      <c r="Q20" s="21" t="s">
        <v>993</v>
      </c>
      <c r="R20" s="30">
        <v>0</v>
      </c>
      <c r="S20" s="27"/>
      <c r="T20" s="21" t="s">
        <v>333</v>
      </c>
      <c r="U20" s="28">
        <v>1</v>
      </c>
      <c r="V20" s="29">
        <v>0</v>
      </c>
      <c r="W20" s="29">
        <v>2</v>
      </c>
      <c r="X20" s="30">
        <v>1</v>
      </c>
      <c r="Y20" s="21" t="s">
        <v>812</v>
      </c>
      <c r="Z20" s="31" t="s">
        <v>663</v>
      </c>
      <c r="AA20" s="33" t="s">
        <v>9</v>
      </c>
      <c r="AB20" s="21" t="s">
        <v>331</v>
      </c>
      <c r="AC20" s="31">
        <v>29226988</v>
      </c>
    </row>
    <row r="21" spans="1:30" ht="150">
      <c r="A21" s="30">
        <v>20</v>
      </c>
      <c r="B21" s="21" t="s">
        <v>322</v>
      </c>
      <c r="C21" s="21" t="s">
        <v>417</v>
      </c>
      <c r="D21" s="28">
        <v>6</v>
      </c>
      <c r="E21" s="28" t="s">
        <v>425</v>
      </c>
      <c r="F21" s="27" t="s">
        <v>323</v>
      </c>
      <c r="G21" s="27"/>
      <c r="H21" s="21" t="s">
        <v>664</v>
      </c>
      <c r="I21" s="21"/>
      <c r="J21" s="21">
        <v>29</v>
      </c>
      <c r="K21" s="21"/>
      <c r="L21" s="21"/>
      <c r="M21" s="27"/>
      <c r="N21" s="21"/>
      <c r="O21" s="21" t="s">
        <v>972</v>
      </c>
      <c r="P21" s="26" t="s">
        <v>660</v>
      </c>
      <c r="Q21" s="21" t="s">
        <v>994</v>
      </c>
      <c r="R21" s="30">
        <v>0</v>
      </c>
      <c r="S21" s="27"/>
      <c r="T21" s="21" t="s">
        <v>667</v>
      </c>
      <c r="U21" s="28">
        <v>1</v>
      </c>
      <c r="V21" s="29"/>
      <c r="W21" s="29"/>
      <c r="X21" s="30">
        <v>1</v>
      </c>
      <c r="Y21" s="21" t="s">
        <v>423</v>
      </c>
      <c r="Z21" s="31" t="s">
        <v>861</v>
      </c>
      <c r="AA21" s="31" t="s">
        <v>964</v>
      </c>
      <c r="AB21" s="31" t="s">
        <v>668</v>
      </c>
      <c r="AC21" s="31">
        <v>29226988</v>
      </c>
    </row>
    <row r="22" spans="1:30" ht="150">
      <c r="A22" s="30">
        <v>21</v>
      </c>
      <c r="B22" s="21" t="s">
        <v>657</v>
      </c>
      <c r="C22" s="21" t="s">
        <v>417</v>
      </c>
      <c r="D22" s="28">
        <v>6</v>
      </c>
      <c r="E22" s="28" t="s">
        <v>425</v>
      </c>
      <c r="F22" s="27" t="s">
        <v>669</v>
      </c>
      <c r="G22" s="27"/>
      <c r="H22" s="21" t="s">
        <v>664</v>
      </c>
      <c r="I22" s="21"/>
      <c r="J22" s="21">
        <v>29</v>
      </c>
      <c r="K22" s="21"/>
      <c r="L22" s="21"/>
      <c r="M22" s="27"/>
      <c r="N22" s="21"/>
      <c r="O22" s="21" t="s">
        <v>973</v>
      </c>
      <c r="P22" s="26" t="s">
        <v>935</v>
      </c>
      <c r="Q22" s="21" t="s">
        <v>1055</v>
      </c>
      <c r="R22" s="30">
        <v>0</v>
      </c>
      <c r="S22" s="27"/>
      <c r="T22" s="21" t="s">
        <v>662</v>
      </c>
      <c r="U22" s="28">
        <v>0</v>
      </c>
      <c r="V22" s="29">
        <v>26</v>
      </c>
      <c r="W22" s="29">
        <v>26</v>
      </c>
      <c r="X22" s="30">
        <v>0</v>
      </c>
      <c r="Y22" s="21" t="s">
        <v>423</v>
      </c>
      <c r="Z22" s="31" t="s">
        <v>426</v>
      </c>
      <c r="AA22" s="31" t="s">
        <v>955</v>
      </c>
      <c r="AB22" s="31"/>
      <c r="AC22" s="31">
        <v>29226988</v>
      </c>
      <c r="AD22" s="21"/>
    </row>
    <row r="23" spans="1:30" ht="135">
      <c r="A23" s="30">
        <v>22</v>
      </c>
      <c r="B23" s="21" t="s">
        <v>657</v>
      </c>
      <c r="C23" s="21" t="s">
        <v>417</v>
      </c>
      <c r="D23" s="28">
        <v>3</v>
      </c>
      <c r="E23" s="28" t="s">
        <v>422</v>
      </c>
      <c r="F23" s="27" t="s">
        <v>323</v>
      </c>
      <c r="G23" s="27"/>
      <c r="H23" s="21" t="s">
        <v>664</v>
      </c>
      <c r="I23" s="21"/>
      <c r="J23" s="21">
        <v>29</v>
      </c>
      <c r="K23" s="21"/>
      <c r="L23" s="21"/>
      <c r="M23" s="27"/>
      <c r="N23" s="21"/>
      <c r="O23" s="21" t="s">
        <v>974</v>
      </c>
      <c r="P23" s="26" t="s">
        <v>936</v>
      </c>
      <c r="Q23" s="21" t="s">
        <v>1055</v>
      </c>
      <c r="R23" s="30">
        <v>0</v>
      </c>
      <c r="S23" s="27"/>
      <c r="T23" s="21" t="s">
        <v>190</v>
      </c>
      <c r="U23" s="28" t="s">
        <v>190</v>
      </c>
      <c r="V23" s="29" t="s">
        <v>190</v>
      </c>
      <c r="W23" s="29" t="s">
        <v>190</v>
      </c>
      <c r="X23" s="30" t="s">
        <v>190</v>
      </c>
      <c r="Y23" s="21" t="s">
        <v>423</v>
      </c>
      <c r="Z23" s="31" t="s">
        <v>190</v>
      </c>
      <c r="AA23" s="31"/>
      <c r="AB23" s="31"/>
      <c r="AC23" s="31">
        <v>29226988</v>
      </c>
      <c r="AD23" s="21"/>
    </row>
    <row r="24" spans="1:30" ht="105">
      <c r="A24" s="30">
        <v>23</v>
      </c>
      <c r="B24" s="21" t="s">
        <v>657</v>
      </c>
      <c r="C24" s="21" t="s">
        <v>417</v>
      </c>
      <c r="D24" s="28">
        <v>0.6</v>
      </c>
      <c r="E24" s="28" t="s">
        <v>425</v>
      </c>
      <c r="F24" s="27" t="s">
        <v>323</v>
      </c>
      <c r="G24" s="27"/>
      <c r="H24" s="21" t="s">
        <v>675</v>
      </c>
      <c r="I24" s="21"/>
      <c r="J24" s="21">
        <v>31</v>
      </c>
      <c r="K24" s="21"/>
      <c r="L24" s="21"/>
      <c r="M24" s="27"/>
      <c r="N24" s="21"/>
      <c r="O24" s="21" t="s">
        <v>975</v>
      </c>
      <c r="P24" s="26" t="s">
        <v>677</v>
      </c>
      <c r="Q24" s="21" t="s">
        <v>995</v>
      </c>
      <c r="R24" s="30">
        <v>0</v>
      </c>
      <c r="S24" s="27"/>
      <c r="T24" s="21" t="s">
        <v>667</v>
      </c>
      <c r="U24" s="28">
        <v>1</v>
      </c>
      <c r="V24" s="29"/>
      <c r="W24" s="29">
        <v>37</v>
      </c>
      <c r="X24" s="30">
        <v>0</v>
      </c>
      <c r="Y24" s="21" t="s">
        <v>423</v>
      </c>
      <c r="Z24" s="31" t="s">
        <v>679</v>
      </c>
      <c r="AA24" s="31" t="s">
        <v>950</v>
      </c>
      <c r="AB24" s="31"/>
      <c r="AC24" s="31">
        <v>29226988</v>
      </c>
      <c r="AD24" s="21"/>
    </row>
    <row r="25" spans="1:30" ht="105">
      <c r="A25" s="30">
        <v>24</v>
      </c>
      <c r="B25" s="21" t="s">
        <v>657</v>
      </c>
      <c r="C25" s="21" t="s">
        <v>417</v>
      </c>
      <c r="D25" s="28">
        <v>22</v>
      </c>
      <c r="E25" s="28" t="s">
        <v>425</v>
      </c>
      <c r="F25" s="27" t="s">
        <v>558</v>
      </c>
      <c r="G25" s="27"/>
      <c r="H25" s="21" t="s">
        <v>675</v>
      </c>
      <c r="I25" s="21"/>
      <c r="J25" s="21">
        <v>31</v>
      </c>
      <c r="K25" s="21"/>
      <c r="L25" s="21"/>
      <c r="M25" s="27"/>
      <c r="N25" s="21"/>
      <c r="O25" s="21" t="s">
        <v>976</v>
      </c>
      <c r="P25" s="26" t="s">
        <v>681</v>
      </c>
      <c r="Q25" s="21" t="s">
        <v>996</v>
      </c>
      <c r="R25" s="30">
        <v>0</v>
      </c>
      <c r="S25" s="27"/>
      <c r="T25" s="21" t="s">
        <v>683</v>
      </c>
      <c r="U25" s="28">
        <v>1</v>
      </c>
      <c r="V25" s="29">
        <v>0</v>
      </c>
      <c r="W25" s="29">
        <v>2</v>
      </c>
      <c r="X25" s="30">
        <v>1</v>
      </c>
      <c r="Y25" s="21" t="s">
        <v>812</v>
      </c>
      <c r="Z25" s="31" t="s">
        <v>679</v>
      </c>
      <c r="AA25" s="31" t="s">
        <v>956</v>
      </c>
      <c r="AB25" s="31"/>
      <c r="AC25" s="31">
        <v>29226988</v>
      </c>
      <c r="AD25" s="21"/>
    </row>
    <row r="26" spans="1:30" s="35" customFormat="1" ht="75">
      <c r="A26" s="30">
        <v>25</v>
      </c>
      <c r="B26" s="35" t="s">
        <v>941</v>
      </c>
      <c r="C26" s="35" t="s">
        <v>308</v>
      </c>
      <c r="D26" s="56">
        <v>5</v>
      </c>
      <c r="E26" s="56" t="s">
        <v>37</v>
      </c>
      <c r="F26" s="35" t="s">
        <v>487</v>
      </c>
      <c r="G26" s="35" t="s">
        <v>847</v>
      </c>
      <c r="H26" s="35" t="s">
        <v>851</v>
      </c>
      <c r="O26" s="35" t="s">
        <v>983</v>
      </c>
      <c r="P26" s="55" t="s">
        <v>442</v>
      </c>
      <c r="Q26" s="35" t="s">
        <v>1056</v>
      </c>
      <c r="R26" s="56">
        <v>0</v>
      </c>
      <c r="S26" s="35" t="s">
        <v>977</v>
      </c>
      <c r="T26" s="35" t="s">
        <v>854</v>
      </c>
      <c r="V26" s="35">
        <v>5</v>
      </c>
      <c r="X26" s="35">
        <v>0</v>
      </c>
      <c r="Y26" s="35" t="s">
        <v>812</v>
      </c>
      <c r="Z26" s="35" t="s">
        <v>305</v>
      </c>
      <c r="AA26" s="35" t="s">
        <v>852</v>
      </c>
      <c r="AB26" s="35" t="s">
        <v>978</v>
      </c>
      <c r="AC26" s="35">
        <v>29859355</v>
      </c>
    </row>
    <row r="27" spans="1:30" ht="231.75" customHeight="1">
      <c r="A27" s="30">
        <v>26</v>
      </c>
      <c r="B27" s="21" t="s">
        <v>380</v>
      </c>
      <c r="C27" s="21" t="s">
        <v>417</v>
      </c>
      <c r="D27" s="28">
        <v>5</v>
      </c>
      <c r="E27" s="28" t="s">
        <v>425</v>
      </c>
      <c r="F27" s="27" t="s">
        <v>361</v>
      </c>
      <c r="G27" s="27"/>
      <c r="H27" s="21" t="s">
        <v>876</v>
      </c>
      <c r="I27" s="21"/>
      <c r="J27" s="21"/>
      <c r="K27" s="21"/>
      <c r="L27" s="21"/>
      <c r="M27" s="27"/>
      <c r="N27" s="21"/>
      <c r="O27" s="21" t="s">
        <v>979</v>
      </c>
      <c r="P27" s="26" t="s">
        <v>442</v>
      </c>
      <c r="Q27" s="21" t="s">
        <v>1049</v>
      </c>
      <c r="R27" s="30">
        <v>0</v>
      </c>
      <c r="S27" s="27" t="s">
        <v>985</v>
      </c>
      <c r="T27" s="21" t="s">
        <v>693</v>
      </c>
      <c r="U27" s="28">
        <v>1</v>
      </c>
      <c r="V27" s="29">
        <v>12</v>
      </c>
      <c r="W27" s="29" t="s">
        <v>190</v>
      </c>
      <c r="X27" s="30" t="s">
        <v>190</v>
      </c>
      <c r="Y27" s="21" t="s">
        <v>383</v>
      </c>
      <c r="Z27" s="31" t="s">
        <v>426</v>
      </c>
      <c r="AA27" s="31" t="s">
        <v>874</v>
      </c>
      <c r="AB27" s="31" t="s">
        <v>875</v>
      </c>
      <c r="AC27" s="31">
        <v>30526817</v>
      </c>
      <c r="AD27" s="21"/>
    </row>
    <row r="28" spans="1:30" ht="75">
      <c r="A28" s="30">
        <v>27</v>
      </c>
      <c r="B28" s="21" t="s">
        <v>697</v>
      </c>
      <c r="C28" s="21" t="s">
        <v>417</v>
      </c>
      <c r="D28" s="30">
        <v>1</v>
      </c>
      <c r="E28" s="30" t="s">
        <v>422</v>
      </c>
      <c r="F28" s="21" t="s">
        <v>698</v>
      </c>
      <c r="G28" s="27" t="s">
        <v>477</v>
      </c>
      <c r="H28" s="21" t="s">
        <v>427</v>
      </c>
      <c r="I28" s="21"/>
      <c r="J28" s="21">
        <v>42</v>
      </c>
      <c r="K28" s="21"/>
      <c r="L28" s="21"/>
      <c r="M28" s="27"/>
      <c r="N28" s="21"/>
      <c r="O28" s="21" t="s">
        <v>1014</v>
      </c>
      <c r="P28" s="26" t="s">
        <v>700</v>
      </c>
      <c r="Q28" s="21" t="s">
        <v>1043</v>
      </c>
      <c r="R28" s="30">
        <v>0</v>
      </c>
      <c r="S28" s="27"/>
      <c r="T28" s="21" t="s">
        <v>702</v>
      </c>
      <c r="U28" s="28"/>
      <c r="V28" s="29">
        <v>14</v>
      </c>
      <c r="W28" s="29">
        <v>170.4</v>
      </c>
      <c r="X28" s="30">
        <v>0</v>
      </c>
      <c r="Y28" s="21" t="s">
        <v>423</v>
      </c>
      <c r="Z28" s="31" t="s">
        <v>687</v>
      </c>
      <c r="AA28" s="31" t="s">
        <v>844</v>
      </c>
      <c r="AB28" s="31"/>
      <c r="AC28" s="31">
        <v>31104347</v>
      </c>
      <c r="AD28" s="21"/>
    </row>
    <row r="29" spans="1:30" ht="105">
      <c r="A29" s="30">
        <v>28</v>
      </c>
      <c r="B29" s="21" t="s">
        <v>697</v>
      </c>
      <c r="C29" s="21" t="s">
        <v>417</v>
      </c>
      <c r="D29" s="30">
        <v>4</v>
      </c>
      <c r="E29" s="30" t="s">
        <v>422</v>
      </c>
      <c r="F29" s="21" t="s">
        <v>703</v>
      </c>
      <c r="G29" s="27" t="s">
        <v>478</v>
      </c>
      <c r="H29" s="21" t="s">
        <v>427</v>
      </c>
      <c r="I29" s="21"/>
      <c r="J29" s="21">
        <v>42</v>
      </c>
      <c r="K29" s="21"/>
      <c r="L29" s="21"/>
      <c r="M29" s="27"/>
      <c r="N29" s="21"/>
      <c r="O29" s="21" t="s">
        <v>1015</v>
      </c>
      <c r="P29" s="26" t="s">
        <v>190</v>
      </c>
      <c r="Q29" s="21" t="s">
        <v>1044</v>
      </c>
      <c r="R29" s="30">
        <v>0</v>
      </c>
      <c r="S29" s="27"/>
      <c r="T29" s="21" t="s">
        <v>706</v>
      </c>
      <c r="U29" s="28"/>
      <c r="V29" s="29">
        <v>21.6</v>
      </c>
      <c r="W29" s="29">
        <v>21.6</v>
      </c>
      <c r="X29" s="30">
        <v>0</v>
      </c>
      <c r="Y29" s="21" t="s">
        <v>423</v>
      </c>
      <c r="Z29" s="31" t="s">
        <v>426</v>
      </c>
      <c r="AA29" s="31" t="s">
        <v>844</v>
      </c>
      <c r="AB29" s="31"/>
      <c r="AC29" s="31">
        <v>31104347</v>
      </c>
      <c r="AD29" s="21"/>
    </row>
    <row r="30" spans="1:30" ht="105">
      <c r="A30" s="30">
        <v>29</v>
      </c>
      <c r="B30" s="21" t="s">
        <v>697</v>
      </c>
      <c r="C30" s="21" t="s">
        <v>417</v>
      </c>
      <c r="D30" s="30">
        <v>3</v>
      </c>
      <c r="E30" s="30" t="s">
        <v>422</v>
      </c>
      <c r="F30" s="21" t="s">
        <v>566</v>
      </c>
      <c r="G30" s="27" t="s">
        <v>479</v>
      </c>
      <c r="H30" s="21" t="s">
        <v>428</v>
      </c>
      <c r="I30" s="21"/>
      <c r="J30" s="21">
        <v>39</v>
      </c>
      <c r="K30" s="21"/>
      <c r="L30" s="21"/>
      <c r="M30" s="27"/>
      <c r="N30" s="21"/>
      <c r="O30" s="21" t="s">
        <v>1016</v>
      </c>
      <c r="P30" s="26" t="s">
        <v>700</v>
      </c>
      <c r="Q30" s="21" t="s">
        <v>1052</v>
      </c>
      <c r="R30" s="30">
        <v>0</v>
      </c>
      <c r="S30" s="27"/>
      <c r="T30" s="21" t="s">
        <v>709</v>
      </c>
      <c r="U30" s="28"/>
      <c r="V30" s="29">
        <v>4.8</v>
      </c>
      <c r="W30" s="29">
        <v>4.8</v>
      </c>
      <c r="X30" s="30">
        <v>0</v>
      </c>
      <c r="Y30" s="21" t="s">
        <v>423</v>
      </c>
      <c r="Z30" s="31" t="s">
        <v>426</v>
      </c>
      <c r="AA30" s="31" t="s">
        <v>844</v>
      </c>
      <c r="AB30" s="31"/>
      <c r="AC30" s="31">
        <v>31104347</v>
      </c>
      <c r="AD30" s="21"/>
    </row>
    <row r="31" spans="1:30" ht="105">
      <c r="A31" s="30">
        <v>30</v>
      </c>
      <c r="B31" s="21" t="s">
        <v>697</v>
      </c>
      <c r="C31" s="21" t="s">
        <v>417</v>
      </c>
      <c r="D31" s="30">
        <v>3</v>
      </c>
      <c r="E31" s="30" t="s">
        <v>425</v>
      </c>
      <c r="F31" s="21" t="s">
        <v>703</v>
      </c>
      <c r="G31" s="27" t="s">
        <v>479</v>
      </c>
      <c r="H31" s="21" t="s">
        <v>429</v>
      </c>
      <c r="I31" s="21"/>
      <c r="J31" s="21">
        <v>30</v>
      </c>
      <c r="K31" s="21"/>
      <c r="L31" s="21"/>
      <c r="M31" s="27"/>
      <c r="N31" s="21"/>
      <c r="O31" s="21" t="s">
        <v>1017</v>
      </c>
      <c r="P31" s="21" t="s">
        <v>190</v>
      </c>
      <c r="Q31" s="21" t="s">
        <v>1051</v>
      </c>
      <c r="R31" s="30">
        <v>0</v>
      </c>
      <c r="S31" s="27"/>
      <c r="T31" s="21" t="s">
        <v>712</v>
      </c>
      <c r="U31" s="28"/>
      <c r="V31" s="29">
        <v>4</v>
      </c>
      <c r="W31" s="29">
        <v>27.6</v>
      </c>
      <c r="X31" s="30">
        <v>0</v>
      </c>
      <c r="Y31" s="21" t="s">
        <v>423</v>
      </c>
      <c r="Z31" s="31" t="s">
        <v>9</v>
      </c>
      <c r="AA31" s="31" t="s">
        <v>9</v>
      </c>
      <c r="AB31" s="31" t="s">
        <v>843</v>
      </c>
      <c r="AC31" s="31">
        <v>31104347</v>
      </c>
      <c r="AD31" s="21"/>
    </row>
    <row r="32" spans="1:30" ht="105">
      <c r="A32" s="30">
        <v>31</v>
      </c>
      <c r="B32" s="21" t="s">
        <v>697</v>
      </c>
      <c r="C32" s="21" t="s">
        <v>417</v>
      </c>
      <c r="D32" s="30">
        <v>2</v>
      </c>
      <c r="E32" s="30" t="s">
        <v>422</v>
      </c>
      <c r="F32" s="21" t="s">
        <v>703</v>
      </c>
      <c r="G32" s="27" t="s">
        <v>480</v>
      </c>
      <c r="H32" s="21" t="s">
        <v>429</v>
      </c>
      <c r="I32" s="21"/>
      <c r="J32" s="21">
        <v>30</v>
      </c>
      <c r="K32" s="21"/>
      <c r="L32" s="21"/>
      <c r="M32" s="27"/>
      <c r="N32" s="21"/>
      <c r="O32" s="21" t="s">
        <v>1018</v>
      </c>
      <c r="P32" s="26" t="s">
        <v>700</v>
      </c>
      <c r="Q32" s="21" t="s">
        <v>1045</v>
      </c>
      <c r="R32" s="30">
        <v>0</v>
      </c>
      <c r="S32" s="27"/>
      <c r="T32" s="21" t="s">
        <v>715</v>
      </c>
      <c r="U32" s="28"/>
      <c r="V32" s="29">
        <v>8.3999999999999986</v>
      </c>
      <c r="W32" s="29">
        <v>8.3999999999999986</v>
      </c>
      <c r="X32" s="30">
        <v>0</v>
      </c>
      <c r="Y32" s="21" t="s">
        <v>423</v>
      </c>
      <c r="Z32" s="31" t="s">
        <v>687</v>
      </c>
      <c r="AA32" s="31" t="s">
        <v>844</v>
      </c>
      <c r="AB32" s="31"/>
      <c r="AC32" s="31">
        <v>31104347</v>
      </c>
      <c r="AD32" s="21"/>
    </row>
    <row r="33" spans="1:30" ht="105">
      <c r="A33" s="30">
        <v>32</v>
      </c>
      <c r="B33" s="21" t="s">
        <v>697</v>
      </c>
      <c r="C33" s="21" t="s">
        <v>417</v>
      </c>
      <c r="D33" s="30">
        <v>2</v>
      </c>
      <c r="E33" s="30" t="s">
        <v>422</v>
      </c>
      <c r="F33" s="21" t="s">
        <v>698</v>
      </c>
      <c r="G33" s="27" t="s">
        <v>481</v>
      </c>
      <c r="H33" s="21" t="s">
        <v>429</v>
      </c>
      <c r="I33" s="21"/>
      <c r="J33" s="21">
        <v>30</v>
      </c>
      <c r="K33" s="21" t="s">
        <v>716</v>
      </c>
      <c r="L33" s="21"/>
      <c r="M33" s="27"/>
      <c r="N33" s="21"/>
      <c r="O33" s="21" t="s">
        <v>1019</v>
      </c>
      <c r="P33" s="26" t="s">
        <v>700</v>
      </c>
      <c r="Q33" s="21" t="s">
        <v>1053</v>
      </c>
      <c r="R33" s="30">
        <v>0</v>
      </c>
      <c r="S33" s="27"/>
      <c r="T33" s="21" t="s">
        <v>719</v>
      </c>
      <c r="U33" s="28"/>
      <c r="V33" s="29">
        <v>9.6000000000000014</v>
      </c>
      <c r="W33" s="29">
        <v>9.6000000000000014</v>
      </c>
      <c r="X33" s="30">
        <v>0</v>
      </c>
      <c r="Y33" s="21" t="s">
        <v>423</v>
      </c>
      <c r="Z33" s="31" t="s">
        <v>687</v>
      </c>
      <c r="AA33" s="31" t="s">
        <v>844</v>
      </c>
      <c r="AB33" s="31"/>
      <c r="AC33" s="31">
        <v>31104347</v>
      </c>
      <c r="AD33" s="21"/>
    </row>
    <row r="34" spans="1:30" ht="75">
      <c r="A34" s="30">
        <v>33</v>
      </c>
      <c r="B34" s="21" t="s">
        <v>697</v>
      </c>
      <c r="C34" s="21" t="s">
        <v>417</v>
      </c>
      <c r="D34" s="30">
        <v>9</v>
      </c>
      <c r="E34" s="30" t="s">
        <v>422</v>
      </c>
      <c r="F34" s="21" t="s">
        <v>720</v>
      </c>
      <c r="G34" s="27" t="s">
        <v>482</v>
      </c>
      <c r="H34" s="21" t="s">
        <v>430</v>
      </c>
      <c r="I34" s="21"/>
      <c r="J34" s="21">
        <v>29</v>
      </c>
      <c r="K34" s="21" t="s">
        <v>431</v>
      </c>
      <c r="L34" s="21"/>
      <c r="M34" s="27"/>
      <c r="N34" s="21"/>
      <c r="O34" s="21" t="s">
        <v>1020</v>
      </c>
      <c r="P34" s="26" t="s">
        <v>700</v>
      </c>
      <c r="Q34" s="21" t="s">
        <v>986</v>
      </c>
      <c r="R34" s="30">
        <v>0</v>
      </c>
      <c r="S34" s="27"/>
      <c r="T34" s="21" t="s">
        <v>723</v>
      </c>
      <c r="U34" s="28"/>
      <c r="V34" s="29">
        <v>26.400000000000002</v>
      </c>
      <c r="W34" s="29">
        <v>26.400000000000002</v>
      </c>
      <c r="X34" s="30">
        <v>0</v>
      </c>
      <c r="Y34" s="21" t="s">
        <v>423</v>
      </c>
      <c r="Z34" s="31" t="s">
        <v>426</v>
      </c>
      <c r="AA34" s="31" t="s">
        <v>845</v>
      </c>
      <c r="AB34" s="31"/>
      <c r="AC34" s="31">
        <v>31104347</v>
      </c>
      <c r="AD34" s="21"/>
    </row>
    <row r="35" spans="1:30" ht="165">
      <c r="A35" s="30">
        <v>34</v>
      </c>
      <c r="B35" s="21" t="s">
        <v>697</v>
      </c>
      <c r="C35" s="21" t="s">
        <v>417</v>
      </c>
      <c r="D35" s="30">
        <v>13</v>
      </c>
      <c r="E35" s="30" t="s">
        <v>425</v>
      </c>
      <c r="F35" s="21" t="s">
        <v>566</v>
      </c>
      <c r="G35" s="27" t="s">
        <v>483</v>
      </c>
      <c r="H35" s="21" t="s">
        <v>429</v>
      </c>
      <c r="I35" s="21"/>
      <c r="J35" s="21">
        <v>30</v>
      </c>
      <c r="K35" s="21" t="s">
        <v>724</v>
      </c>
      <c r="L35" s="21"/>
      <c r="M35" s="27"/>
      <c r="N35" s="21"/>
      <c r="O35" s="21" t="s">
        <v>1021</v>
      </c>
      <c r="P35" s="26" t="s">
        <v>700</v>
      </c>
      <c r="Q35" s="21" t="s">
        <v>997</v>
      </c>
      <c r="R35" s="30">
        <v>0</v>
      </c>
      <c r="S35" s="27"/>
      <c r="T35" s="21" t="s">
        <v>727</v>
      </c>
      <c r="U35" s="28"/>
      <c r="V35" s="29">
        <v>49</v>
      </c>
      <c r="W35" s="29">
        <v>54</v>
      </c>
      <c r="X35" s="30">
        <v>0</v>
      </c>
      <c r="Y35" s="21" t="s">
        <v>423</v>
      </c>
      <c r="Z35" s="31" t="s">
        <v>426</v>
      </c>
      <c r="AA35" s="31" t="s">
        <v>845</v>
      </c>
      <c r="AB35" s="31"/>
      <c r="AC35" s="31">
        <v>31104347</v>
      </c>
      <c r="AD35" s="21"/>
    </row>
    <row r="36" spans="1:30" ht="195">
      <c r="A36" s="30">
        <v>35</v>
      </c>
      <c r="B36" s="21" t="s">
        <v>697</v>
      </c>
      <c r="C36" s="21" t="s">
        <v>417</v>
      </c>
      <c r="D36" s="30">
        <v>2</v>
      </c>
      <c r="E36" s="30" t="s">
        <v>425</v>
      </c>
      <c r="F36" s="21" t="s">
        <v>703</v>
      </c>
      <c r="G36" s="27" t="s">
        <v>484</v>
      </c>
      <c r="H36" s="21" t="s">
        <v>429</v>
      </c>
      <c r="I36" s="21"/>
      <c r="J36" s="21">
        <v>30</v>
      </c>
      <c r="K36" s="21" t="s">
        <v>728</v>
      </c>
      <c r="L36" s="21"/>
      <c r="M36" s="27"/>
      <c r="N36" s="21"/>
      <c r="O36" s="21" t="s">
        <v>1017</v>
      </c>
      <c r="P36" s="26" t="s">
        <v>700</v>
      </c>
      <c r="Q36" s="21" t="s">
        <v>998</v>
      </c>
      <c r="R36" s="30">
        <v>0</v>
      </c>
      <c r="S36" s="27"/>
      <c r="T36" s="21" t="s">
        <v>730</v>
      </c>
      <c r="U36" s="28"/>
      <c r="V36" s="29">
        <v>31</v>
      </c>
      <c r="W36" s="29">
        <v>34.799999999999997</v>
      </c>
      <c r="X36" s="30">
        <v>0</v>
      </c>
      <c r="Y36" s="21" t="s">
        <v>423</v>
      </c>
      <c r="Z36" s="31" t="s">
        <v>426</v>
      </c>
      <c r="AA36" s="31" t="s">
        <v>845</v>
      </c>
      <c r="AB36" s="31"/>
      <c r="AC36" s="31">
        <v>31104347</v>
      </c>
      <c r="AD36" s="21"/>
    </row>
    <row r="37" spans="1:30" ht="120">
      <c r="A37" s="30">
        <v>36</v>
      </c>
      <c r="B37" s="21" t="s">
        <v>697</v>
      </c>
      <c r="C37" s="21" t="s">
        <v>417</v>
      </c>
      <c r="D37" s="30">
        <v>12</v>
      </c>
      <c r="E37" s="30" t="s">
        <v>422</v>
      </c>
      <c r="F37" s="21" t="s">
        <v>731</v>
      </c>
      <c r="G37" s="27" t="s">
        <v>485</v>
      </c>
      <c r="H37" s="21" t="s">
        <v>429</v>
      </c>
      <c r="I37" s="21"/>
      <c r="J37" s="21">
        <v>30</v>
      </c>
      <c r="K37" s="21" t="s">
        <v>732</v>
      </c>
      <c r="L37" s="21"/>
      <c r="M37" s="27"/>
      <c r="N37" s="21"/>
      <c r="O37" s="21" t="s">
        <v>1022</v>
      </c>
      <c r="P37" s="26" t="s">
        <v>700</v>
      </c>
      <c r="Q37" s="21" t="s">
        <v>1046</v>
      </c>
      <c r="R37" s="30">
        <v>0</v>
      </c>
      <c r="S37" s="27"/>
      <c r="T37" s="21" t="s">
        <v>735</v>
      </c>
      <c r="U37" s="28"/>
      <c r="V37" s="29">
        <v>13.200000000000001</v>
      </c>
      <c r="W37" s="29">
        <v>13.200000000000001</v>
      </c>
      <c r="X37" s="30">
        <v>0</v>
      </c>
      <c r="Y37" s="21" t="s">
        <v>423</v>
      </c>
      <c r="Z37" s="31" t="s">
        <v>426</v>
      </c>
      <c r="AA37" s="31" t="s">
        <v>844</v>
      </c>
      <c r="AB37" s="31"/>
      <c r="AC37" s="31">
        <v>31104347</v>
      </c>
      <c r="AD37" s="21"/>
    </row>
    <row r="38" spans="1:30" ht="135">
      <c r="A38" s="30">
        <v>37</v>
      </c>
      <c r="B38" s="21" t="s">
        <v>684</v>
      </c>
      <c r="C38" s="21" t="s">
        <v>417</v>
      </c>
      <c r="D38" s="28">
        <v>1.5</v>
      </c>
      <c r="E38" s="28" t="s">
        <v>37</v>
      </c>
      <c r="F38" s="21" t="s">
        <v>121</v>
      </c>
      <c r="G38" s="27"/>
      <c r="H38" s="21" t="s">
        <v>871</v>
      </c>
      <c r="I38" s="21"/>
      <c r="J38" s="21"/>
      <c r="K38" s="21"/>
      <c r="L38" s="21"/>
      <c r="M38" s="21"/>
      <c r="N38" s="21"/>
      <c r="O38" s="21" t="s">
        <v>1023</v>
      </c>
      <c r="P38" s="21" t="s">
        <v>297</v>
      </c>
      <c r="Q38" s="21" t="s">
        <v>987</v>
      </c>
      <c r="R38" s="30" t="s">
        <v>297</v>
      </c>
      <c r="S38" s="21" t="s">
        <v>354</v>
      </c>
      <c r="T38" s="21" t="s">
        <v>297</v>
      </c>
      <c r="U38" s="28">
        <v>1</v>
      </c>
      <c r="V38" s="29">
        <v>8</v>
      </c>
      <c r="W38" s="30">
        <v>35</v>
      </c>
      <c r="X38" s="30">
        <v>1</v>
      </c>
      <c r="Y38" s="21"/>
      <c r="Z38" s="21" t="s">
        <v>687</v>
      </c>
      <c r="AA38" s="21" t="s">
        <v>872</v>
      </c>
      <c r="AB38" s="21"/>
      <c r="AC38" s="31">
        <v>32650833</v>
      </c>
      <c r="AD38" s="21"/>
    </row>
    <row r="39" spans="1:30" ht="75">
      <c r="A39" s="30">
        <v>38</v>
      </c>
      <c r="B39" s="21" t="s">
        <v>587</v>
      </c>
      <c r="C39" s="21" t="s">
        <v>417</v>
      </c>
      <c r="D39" s="28">
        <v>6</v>
      </c>
      <c r="E39" s="28" t="s">
        <v>422</v>
      </c>
      <c r="F39" s="21" t="s">
        <v>359</v>
      </c>
      <c r="G39" s="27"/>
      <c r="H39" s="21" t="s">
        <v>871</v>
      </c>
      <c r="I39" s="21"/>
      <c r="J39" s="21"/>
      <c r="K39" s="21"/>
      <c r="L39" s="21"/>
      <c r="M39" s="21"/>
      <c r="N39" s="21"/>
      <c r="O39" s="21" t="s">
        <v>1024</v>
      </c>
      <c r="P39" s="21" t="s">
        <v>297</v>
      </c>
      <c r="Q39" s="21" t="s">
        <v>987</v>
      </c>
      <c r="R39" s="30" t="s">
        <v>297</v>
      </c>
      <c r="S39" s="21" t="s">
        <v>688</v>
      </c>
      <c r="T39" s="21" t="s">
        <v>297</v>
      </c>
      <c r="U39" s="28">
        <v>0</v>
      </c>
      <c r="V39" s="29">
        <v>168</v>
      </c>
      <c r="W39" s="30">
        <v>168</v>
      </c>
      <c r="X39" s="30">
        <v>0</v>
      </c>
      <c r="Y39" s="21"/>
      <c r="Z39" s="21" t="s">
        <v>426</v>
      </c>
      <c r="AA39" s="21" t="s">
        <v>873</v>
      </c>
      <c r="AB39" s="21"/>
      <c r="AC39" s="31">
        <v>32650833</v>
      </c>
      <c r="AD39" s="21"/>
    </row>
    <row r="40" spans="1:30" ht="60">
      <c r="A40" s="30">
        <v>39</v>
      </c>
      <c r="B40" s="21" t="s">
        <v>587</v>
      </c>
      <c r="C40" s="21" t="s">
        <v>417</v>
      </c>
      <c r="D40" s="28">
        <v>8</v>
      </c>
      <c r="E40" s="28" t="s">
        <v>425</v>
      </c>
      <c r="F40" s="27" t="s">
        <v>361</v>
      </c>
      <c r="G40" s="27"/>
      <c r="H40" s="21" t="s">
        <v>871</v>
      </c>
      <c r="I40" s="21"/>
      <c r="J40" s="21"/>
      <c r="K40" s="21"/>
      <c r="L40" s="21"/>
      <c r="M40" s="27"/>
      <c r="N40" s="21"/>
      <c r="O40" s="21" t="s">
        <v>1025</v>
      </c>
      <c r="P40" s="21" t="s">
        <v>297</v>
      </c>
      <c r="Q40" s="21" t="s">
        <v>987</v>
      </c>
      <c r="R40" s="30" t="s">
        <v>297</v>
      </c>
      <c r="S40" s="27" t="s">
        <v>984</v>
      </c>
      <c r="T40" s="21" t="s">
        <v>297</v>
      </c>
      <c r="U40" s="28">
        <v>1</v>
      </c>
      <c r="V40" s="29">
        <v>22</v>
      </c>
      <c r="W40" s="29" t="s">
        <v>190</v>
      </c>
      <c r="X40" s="30">
        <v>1</v>
      </c>
      <c r="Y40" s="21"/>
      <c r="Z40" s="31" t="s">
        <v>426</v>
      </c>
      <c r="AA40" s="31" t="s">
        <v>873</v>
      </c>
      <c r="AB40" s="31"/>
      <c r="AC40" s="31">
        <v>32650833</v>
      </c>
      <c r="AD40" s="21"/>
    </row>
    <row r="41" spans="1:30" ht="30">
      <c r="A41" s="30">
        <v>40</v>
      </c>
      <c r="B41" s="21" t="s">
        <v>694</v>
      </c>
      <c r="C41" s="21" t="s">
        <v>417</v>
      </c>
      <c r="D41" s="30">
        <v>1.4</v>
      </c>
      <c r="E41" s="28" t="s">
        <v>297</v>
      </c>
      <c r="F41" s="21" t="s">
        <v>408</v>
      </c>
      <c r="G41" s="27"/>
      <c r="H41" s="21"/>
      <c r="I41" s="21"/>
      <c r="J41" s="21" t="s">
        <v>297</v>
      </c>
      <c r="K41" s="21"/>
      <c r="L41" s="21"/>
      <c r="M41" s="27"/>
      <c r="N41" s="21" t="s">
        <v>409</v>
      </c>
      <c r="O41" s="21"/>
      <c r="P41" s="26" t="s">
        <v>695</v>
      </c>
      <c r="Q41" s="21"/>
      <c r="R41" s="30" t="s">
        <v>297</v>
      </c>
      <c r="S41" s="27"/>
      <c r="T41" s="21"/>
      <c r="U41" s="28"/>
      <c r="V41" s="29"/>
      <c r="W41" s="29"/>
      <c r="X41" s="30"/>
      <c r="Y41" s="21"/>
      <c r="Z41" s="31"/>
      <c r="AA41" s="31" t="s">
        <v>297</v>
      </c>
      <c r="AB41" s="31"/>
      <c r="AC41" s="31">
        <v>33718245</v>
      </c>
      <c r="AD41" s="21"/>
    </row>
    <row r="42" spans="1:30" ht="30">
      <c r="A42" s="30">
        <v>41</v>
      </c>
      <c r="B42" s="21" t="s">
        <v>694</v>
      </c>
      <c r="C42" s="21" t="s">
        <v>417</v>
      </c>
      <c r="D42" s="30">
        <v>3</v>
      </c>
      <c r="E42" s="28" t="s">
        <v>297</v>
      </c>
      <c r="F42" s="21" t="s">
        <v>408</v>
      </c>
      <c r="G42" s="27"/>
      <c r="H42" s="21"/>
      <c r="I42" s="21"/>
      <c r="J42" s="21" t="s">
        <v>297</v>
      </c>
      <c r="K42" s="21"/>
      <c r="L42" s="21"/>
      <c r="M42" s="27"/>
      <c r="N42" s="21" t="s">
        <v>696</v>
      </c>
      <c r="O42" s="21"/>
      <c r="P42" s="26" t="s">
        <v>695</v>
      </c>
      <c r="Q42" s="32"/>
      <c r="R42" s="30" t="s">
        <v>297</v>
      </c>
      <c r="S42" s="27"/>
      <c r="T42" s="21"/>
      <c r="U42" s="28"/>
      <c r="V42" s="29"/>
      <c r="W42" s="29"/>
      <c r="X42" s="30"/>
      <c r="Y42" s="21"/>
      <c r="Z42" s="31"/>
      <c r="AA42" s="31" t="s">
        <v>297</v>
      </c>
      <c r="AB42" s="31"/>
      <c r="AC42" s="31">
        <v>33718245</v>
      </c>
      <c r="AD42" s="21"/>
    </row>
    <row r="43" spans="1:30" ht="30">
      <c r="A43" s="30">
        <v>42</v>
      </c>
      <c r="B43" s="21" t="s">
        <v>694</v>
      </c>
      <c r="C43" s="21" t="s">
        <v>417</v>
      </c>
      <c r="D43" s="30">
        <v>1.75</v>
      </c>
      <c r="E43" s="28" t="s">
        <v>297</v>
      </c>
      <c r="F43" s="21" t="s">
        <v>408</v>
      </c>
      <c r="G43" s="27"/>
      <c r="H43" s="21"/>
      <c r="I43" s="21"/>
      <c r="J43" s="21" t="s">
        <v>297</v>
      </c>
      <c r="K43" s="21"/>
      <c r="L43" s="21"/>
      <c r="M43" s="27"/>
      <c r="N43" s="21" t="s">
        <v>409</v>
      </c>
      <c r="O43" s="21"/>
      <c r="P43" s="26" t="s">
        <v>695</v>
      </c>
      <c r="Q43" s="21"/>
      <c r="R43" s="30" t="s">
        <v>297</v>
      </c>
      <c r="S43" s="27"/>
      <c r="T43" s="21"/>
      <c r="U43" s="28"/>
      <c r="V43" s="29"/>
      <c r="W43" s="29"/>
      <c r="X43" s="30"/>
      <c r="Y43" s="21"/>
      <c r="Z43" s="31"/>
      <c r="AA43" s="31" t="s">
        <v>297</v>
      </c>
      <c r="AB43" s="31"/>
      <c r="AC43" s="31">
        <v>33718245</v>
      </c>
      <c r="AD43" s="21"/>
    </row>
    <row r="44" spans="1:30" ht="30">
      <c r="A44" s="30">
        <v>43</v>
      </c>
      <c r="B44" s="21" t="s">
        <v>694</v>
      </c>
      <c r="C44" s="21" t="s">
        <v>417</v>
      </c>
      <c r="D44" s="30">
        <v>8</v>
      </c>
      <c r="E44" s="28" t="s">
        <v>297</v>
      </c>
      <c r="F44" s="21" t="s">
        <v>412</v>
      </c>
      <c r="G44" s="27"/>
      <c r="H44" s="21"/>
      <c r="I44" s="21"/>
      <c r="J44" s="21" t="s">
        <v>297</v>
      </c>
      <c r="K44" s="21"/>
      <c r="L44" s="21"/>
      <c r="M44" s="27"/>
      <c r="N44" s="21"/>
      <c r="O44" s="21"/>
      <c r="P44" s="26" t="s">
        <v>673</v>
      </c>
      <c r="Q44" s="21"/>
      <c r="R44" s="30" t="s">
        <v>297</v>
      </c>
      <c r="S44" s="27"/>
      <c r="T44" s="21"/>
      <c r="U44" s="28"/>
      <c r="V44" s="29"/>
      <c r="W44" s="29"/>
      <c r="X44" s="30"/>
      <c r="Y44" s="21"/>
      <c r="Z44" s="31"/>
      <c r="AA44" s="31" t="s">
        <v>297</v>
      </c>
      <c r="AB44" s="31"/>
      <c r="AC44" s="31">
        <v>33718245</v>
      </c>
      <c r="AD44" s="21"/>
    </row>
    <row r="45" spans="1:30" ht="30">
      <c r="A45" s="30">
        <v>44</v>
      </c>
      <c r="B45" s="21" t="s">
        <v>694</v>
      </c>
      <c r="C45" s="21" t="s">
        <v>417</v>
      </c>
      <c r="D45" s="30">
        <v>1</v>
      </c>
      <c r="E45" s="28" t="s">
        <v>297</v>
      </c>
      <c r="F45" s="21" t="s">
        <v>413</v>
      </c>
      <c r="G45" s="27"/>
      <c r="H45" s="21"/>
      <c r="I45" s="21"/>
      <c r="J45" s="21" t="s">
        <v>297</v>
      </c>
      <c r="K45" s="21"/>
      <c r="L45" s="21"/>
      <c r="M45" s="27"/>
      <c r="N45" s="21" t="s">
        <v>409</v>
      </c>
      <c r="O45" s="21"/>
      <c r="P45" s="54" t="s">
        <v>663</v>
      </c>
      <c r="Q45" s="21"/>
      <c r="R45" s="30" t="s">
        <v>297</v>
      </c>
      <c r="S45" s="27"/>
      <c r="T45" s="21"/>
      <c r="U45" s="28"/>
      <c r="V45" s="29"/>
      <c r="W45" s="29"/>
      <c r="X45" s="30"/>
      <c r="Y45" s="21"/>
      <c r="Z45" s="31"/>
      <c r="AA45" s="31" t="s">
        <v>297</v>
      </c>
      <c r="AB45" s="31"/>
      <c r="AC45" s="31">
        <v>33718245</v>
      </c>
      <c r="AD45" s="21"/>
    </row>
    <row r="46" spans="1:30" ht="30">
      <c r="A46" s="30">
        <v>45</v>
      </c>
      <c r="B46" s="21" t="s">
        <v>694</v>
      </c>
      <c r="C46" s="21" t="s">
        <v>417</v>
      </c>
      <c r="D46" s="30">
        <v>4</v>
      </c>
      <c r="E46" s="28" t="s">
        <v>297</v>
      </c>
      <c r="F46" s="21" t="s">
        <v>408</v>
      </c>
      <c r="G46" s="27"/>
      <c r="H46" s="21"/>
      <c r="I46" s="21"/>
      <c r="J46" s="21" t="s">
        <v>297</v>
      </c>
      <c r="K46" s="21"/>
      <c r="L46" s="21"/>
      <c r="M46" s="27"/>
      <c r="N46" s="21" t="s">
        <v>414</v>
      </c>
      <c r="O46" s="21"/>
      <c r="P46" s="26" t="s">
        <v>695</v>
      </c>
      <c r="Q46" s="21"/>
      <c r="R46" s="30" t="s">
        <v>297</v>
      </c>
      <c r="S46" s="27"/>
      <c r="T46" s="21"/>
      <c r="U46" s="28"/>
      <c r="V46" s="29"/>
      <c r="W46" s="29"/>
      <c r="X46" s="30"/>
      <c r="Y46" s="21"/>
      <c r="Z46" s="31"/>
      <c r="AA46" s="31" t="s">
        <v>297</v>
      </c>
      <c r="AB46" s="31"/>
      <c r="AC46" s="31">
        <v>33718245</v>
      </c>
      <c r="AD46" s="21"/>
    </row>
    <row r="47" spans="1:30" ht="30">
      <c r="A47" s="30">
        <v>46</v>
      </c>
      <c r="B47" s="21" t="s">
        <v>694</v>
      </c>
      <c r="C47" s="21" t="s">
        <v>417</v>
      </c>
      <c r="D47" s="30">
        <v>7</v>
      </c>
      <c r="E47" s="28" t="s">
        <v>297</v>
      </c>
      <c r="F47" s="21" t="s">
        <v>408</v>
      </c>
      <c r="G47" s="27"/>
      <c r="H47" s="21"/>
      <c r="I47" s="21"/>
      <c r="J47" s="21" t="s">
        <v>297</v>
      </c>
      <c r="K47" s="21"/>
      <c r="L47" s="21"/>
      <c r="M47" s="27"/>
      <c r="N47" s="21" t="s">
        <v>415</v>
      </c>
      <c r="O47" s="21"/>
      <c r="P47" s="26" t="s">
        <v>695</v>
      </c>
      <c r="Q47" s="21"/>
      <c r="R47" s="30" t="s">
        <v>297</v>
      </c>
      <c r="S47" s="27"/>
      <c r="T47" s="21"/>
      <c r="U47" s="28"/>
      <c r="V47" s="29"/>
      <c r="W47" s="29"/>
      <c r="X47" s="30"/>
      <c r="Y47" s="21"/>
      <c r="Z47" s="31"/>
      <c r="AA47" s="31" t="s">
        <v>297</v>
      </c>
      <c r="AB47" s="31"/>
      <c r="AC47" s="31">
        <v>33718245</v>
      </c>
      <c r="AD47" s="21"/>
    </row>
    <row r="48" spans="1:30" ht="135">
      <c r="A48" s="30">
        <v>47</v>
      </c>
      <c r="B48" s="21" t="s">
        <v>748</v>
      </c>
      <c r="C48" s="21" t="s">
        <v>417</v>
      </c>
      <c r="D48" s="28">
        <v>7</v>
      </c>
      <c r="E48" s="28" t="s">
        <v>425</v>
      </c>
      <c r="F48" s="27" t="s">
        <v>297</v>
      </c>
      <c r="G48" s="27"/>
      <c r="H48" s="21" t="s">
        <v>509</v>
      </c>
      <c r="I48" s="21"/>
      <c r="J48" s="21">
        <v>13</v>
      </c>
      <c r="K48" s="21"/>
      <c r="L48" s="21"/>
      <c r="M48" s="27"/>
      <c r="N48" s="21"/>
      <c r="O48" s="21" t="s">
        <v>980</v>
      </c>
      <c r="P48" s="26" t="s">
        <v>695</v>
      </c>
      <c r="Q48" s="21" t="s">
        <v>750</v>
      </c>
      <c r="R48" s="30" t="s">
        <v>297</v>
      </c>
      <c r="S48" s="27" t="s">
        <v>751</v>
      </c>
      <c r="T48" s="21"/>
      <c r="U48" s="28"/>
      <c r="V48" s="29"/>
      <c r="W48" s="29"/>
      <c r="X48" s="30"/>
      <c r="Y48" s="21" t="s">
        <v>297</v>
      </c>
      <c r="Z48" s="31" t="s">
        <v>297</v>
      </c>
      <c r="AA48" s="31" t="s">
        <v>297</v>
      </c>
      <c r="AB48" s="31"/>
      <c r="AC48" s="31">
        <v>34325058</v>
      </c>
      <c r="AD48" s="21"/>
    </row>
    <row r="49" spans="1:30" ht="135">
      <c r="A49" s="30">
        <v>48</v>
      </c>
      <c r="B49" s="21" t="s">
        <v>748</v>
      </c>
      <c r="C49" s="21" t="s">
        <v>417</v>
      </c>
      <c r="D49" s="28">
        <v>3</v>
      </c>
      <c r="E49" s="28" t="s">
        <v>425</v>
      </c>
      <c r="F49" s="27" t="s">
        <v>297</v>
      </c>
      <c r="G49" s="27"/>
      <c r="H49" s="21" t="s">
        <v>752</v>
      </c>
      <c r="I49" s="21"/>
      <c r="J49" s="21">
        <v>30</v>
      </c>
      <c r="K49" s="21"/>
      <c r="L49" s="21"/>
      <c r="M49" s="27"/>
      <c r="N49" s="21"/>
      <c r="O49" s="21" t="s">
        <v>980</v>
      </c>
      <c r="P49" s="26" t="s">
        <v>695</v>
      </c>
      <c r="Q49" s="21" t="s">
        <v>750</v>
      </c>
      <c r="R49" s="30" t="s">
        <v>297</v>
      </c>
      <c r="S49" s="27" t="s">
        <v>508</v>
      </c>
      <c r="T49" s="21"/>
      <c r="U49" s="28"/>
      <c r="V49" s="29"/>
      <c r="W49" s="29"/>
      <c r="X49" s="30"/>
      <c r="Y49" s="21" t="s">
        <v>297</v>
      </c>
      <c r="Z49" s="31" t="s">
        <v>297</v>
      </c>
      <c r="AA49" s="31" t="s">
        <v>297</v>
      </c>
      <c r="AB49" s="31"/>
      <c r="AC49" s="31">
        <v>34325058</v>
      </c>
      <c r="AD49" s="21"/>
    </row>
    <row r="50" spans="1:30" ht="195">
      <c r="A50" s="30">
        <v>49</v>
      </c>
      <c r="B50" s="21" t="s">
        <v>776</v>
      </c>
      <c r="C50" s="21" t="s">
        <v>417</v>
      </c>
      <c r="D50" s="28">
        <v>17</v>
      </c>
      <c r="E50" s="28" t="s">
        <v>425</v>
      </c>
      <c r="F50" s="27" t="s">
        <v>559</v>
      </c>
      <c r="G50" s="21" t="s">
        <v>777</v>
      </c>
      <c r="H50" s="27" t="s">
        <v>429</v>
      </c>
      <c r="I50" s="21" t="s">
        <v>560</v>
      </c>
      <c r="J50" s="21">
        <v>30</v>
      </c>
      <c r="K50" s="21"/>
      <c r="L50" s="21"/>
      <c r="M50" s="27"/>
      <c r="N50" s="21"/>
      <c r="O50" s="21" t="s">
        <v>605</v>
      </c>
      <c r="P50" s="26" t="s">
        <v>695</v>
      </c>
      <c r="Q50" s="21" t="s">
        <v>999</v>
      </c>
      <c r="R50" s="30" t="s">
        <v>887</v>
      </c>
      <c r="S50" s="27"/>
      <c r="T50" s="21" t="s">
        <v>779</v>
      </c>
      <c r="U50" s="28">
        <v>1</v>
      </c>
      <c r="V50" s="29">
        <v>24</v>
      </c>
      <c r="W50" s="29">
        <v>24</v>
      </c>
      <c r="X50" s="30"/>
      <c r="Y50" s="21" t="s">
        <v>190</v>
      </c>
      <c r="Z50" s="31" t="s">
        <v>651</v>
      </c>
      <c r="AA50" s="31" t="s">
        <v>297</v>
      </c>
      <c r="AB50" s="31"/>
      <c r="AC50" s="31">
        <v>32980923</v>
      </c>
      <c r="AD50" s="21"/>
    </row>
    <row r="51" spans="1:30" ht="180">
      <c r="A51" s="30">
        <v>50</v>
      </c>
      <c r="B51" s="21" t="s">
        <v>780</v>
      </c>
      <c r="C51" s="21" t="s">
        <v>417</v>
      </c>
      <c r="D51" s="28">
        <v>5</v>
      </c>
      <c r="E51" s="28" t="s">
        <v>422</v>
      </c>
      <c r="F51" s="27" t="s">
        <v>561</v>
      </c>
      <c r="G51" s="21" t="s">
        <v>763</v>
      </c>
      <c r="H51" s="27" t="s">
        <v>781</v>
      </c>
      <c r="I51" s="21"/>
      <c r="J51" s="21">
        <v>13</v>
      </c>
      <c r="K51" s="21"/>
      <c r="L51" s="21"/>
      <c r="M51" s="27"/>
      <c r="N51" s="21"/>
      <c r="O51" s="21" t="s">
        <v>782</v>
      </c>
      <c r="P51" s="26" t="s">
        <v>695</v>
      </c>
      <c r="Q51" s="21" t="s">
        <v>1042</v>
      </c>
      <c r="R51" s="30">
        <v>0</v>
      </c>
      <c r="S51" s="27" t="s">
        <v>620</v>
      </c>
      <c r="T51" s="21" t="s">
        <v>823</v>
      </c>
      <c r="U51" s="28">
        <v>1</v>
      </c>
      <c r="V51" s="29">
        <v>3</v>
      </c>
      <c r="W51" s="29">
        <v>3</v>
      </c>
      <c r="X51" s="30" t="s">
        <v>190</v>
      </c>
      <c r="Y51" s="21" t="s">
        <v>423</v>
      </c>
      <c r="Z51" s="33" t="s">
        <v>663</v>
      </c>
      <c r="AA51" s="33" t="s">
        <v>9</v>
      </c>
      <c r="AB51" s="33"/>
      <c r="AC51" s="31">
        <v>33713516</v>
      </c>
      <c r="AD51" s="21"/>
    </row>
    <row r="52" spans="1:30" ht="150">
      <c r="A52" s="30">
        <v>51</v>
      </c>
      <c r="B52" s="21" t="s">
        <v>786</v>
      </c>
      <c r="C52" s="21" t="s">
        <v>417</v>
      </c>
      <c r="D52" s="28">
        <v>4</v>
      </c>
      <c r="E52" s="28" t="s">
        <v>422</v>
      </c>
      <c r="F52" s="27" t="s">
        <v>562</v>
      </c>
      <c r="G52" s="43" t="s">
        <v>894</v>
      </c>
      <c r="H52" s="21" t="s">
        <v>190</v>
      </c>
      <c r="I52" s="21"/>
      <c r="J52" s="21"/>
      <c r="K52" s="21"/>
      <c r="L52" s="21"/>
      <c r="M52" s="27"/>
      <c r="N52" s="21"/>
      <c r="O52" s="21" t="s">
        <v>787</v>
      </c>
      <c r="P52" s="26" t="s">
        <v>695</v>
      </c>
      <c r="Q52" s="21" t="s">
        <v>1000</v>
      </c>
      <c r="R52" s="30">
        <v>0</v>
      </c>
      <c r="S52" s="42" t="s">
        <v>888</v>
      </c>
      <c r="T52" s="43" t="s">
        <v>1032</v>
      </c>
      <c r="U52" s="28"/>
      <c r="V52" s="29"/>
      <c r="W52" s="29">
        <v>38.400000000000006</v>
      </c>
      <c r="X52" s="30">
        <v>1</v>
      </c>
      <c r="Y52" s="21" t="s">
        <v>325</v>
      </c>
      <c r="Z52" s="31" t="s">
        <v>910</v>
      </c>
      <c r="AA52" s="31" t="s">
        <v>957</v>
      </c>
      <c r="AB52" s="31"/>
      <c r="AC52" s="31">
        <v>35174661</v>
      </c>
      <c r="AD52" s="21"/>
    </row>
    <row r="53" spans="1:30" ht="75">
      <c r="A53" s="30">
        <v>52</v>
      </c>
      <c r="B53" s="21" t="s">
        <v>786</v>
      </c>
      <c r="C53" s="21" t="s">
        <v>417</v>
      </c>
      <c r="D53" s="28">
        <v>1.2</v>
      </c>
      <c r="E53" s="28" t="s">
        <v>422</v>
      </c>
      <c r="F53" s="27" t="s">
        <v>563</v>
      </c>
      <c r="G53" s="43" t="s">
        <v>894</v>
      </c>
      <c r="H53" s="21" t="s">
        <v>190</v>
      </c>
      <c r="I53" s="21"/>
      <c r="J53" s="21"/>
      <c r="K53" s="21"/>
      <c r="L53" s="21"/>
      <c r="M53" s="27"/>
      <c r="N53" s="21"/>
      <c r="O53" s="21" t="s">
        <v>787</v>
      </c>
      <c r="P53" s="26" t="s">
        <v>190</v>
      </c>
      <c r="Q53" s="21" t="s">
        <v>190</v>
      </c>
      <c r="R53" s="30">
        <v>0</v>
      </c>
      <c r="S53" s="42" t="s">
        <v>888</v>
      </c>
      <c r="T53" s="43" t="s">
        <v>1033</v>
      </c>
      <c r="U53" s="28"/>
      <c r="V53" s="29"/>
      <c r="W53" s="29">
        <v>21.6</v>
      </c>
      <c r="X53" s="30">
        <v>1</v>
      </c>
      <c r="Y53" s="21" t="s">
        <v>325</v>
      </c>
      <c r="Z53" s="31" t="s">
        <v>910</v>
      </c>
      <c r="AA53" s="31" t="s">
        <v>957</v>
      </c>
      <c r="AB53" s="31"/>
      <c r="AC53" s="31">
        <v>35174661</v>
      </c>
      <c r="AD53" s="21"/>
    </row>
    <row r="54" spans="1:30" ht="150">
      <c r="A54" s="30">
        <v>53</v>
      </c>
      <c r="B54" s="21" t="s">
        <v>786</v>
      </c>
      <c r="C54" s="21" t="s">
        <v>417</v>
      </c>
      <c r="D54" s="28">
        <v>1.9</v>
      </c>
      <c r="E54" s="28" t="s">
        <v>422</v>
      </c>
      <c r="F54" s="27" t="s">
        <v>564</v>
      </c>
      <c r="G54" s="43" t="s">
        <v>895</v>
      </c>
      <c r="H54" s="21" t="s">
        <v>190</v>
      </c>
      <c r="I54" s="21"/>
      <c r="J54" s="21"/>
      <c r="K54" s="21"/>
      <c r="L54" s="21"/>
      <c r="M54" s="27"/>
      <c r="N54" s="21"/>
      <c r="O54" s="21" t="s">
        <v>787</v>
      </c>
      <c r="P54" s="26" t="s">
        <v>695</v>
      </c>
      <c r="Q54" s="21" t="s">
        <v>1001</v>
      </c>
      <c r="R54" s="30">
        <v>0</v>
      </c>
      <c r="S54" s="42" t="s">
        <v>889</v>
      </c>
      <c r="T54" s="43" t="s">
        <v>1034</v>
      </c>
      <c r="U54" s="28"/>
      <c r="V54" s="29"/>
      <c r="W54" s="29">
        <v>15.600000000000001</v>
      </c>
      <c r="X54" s="30">
        <v>1</v>
      </c>
      <c r="Y54" s="21" t="s">
        <v>325</v>
      </c>
      <c r="Z54" s="31" t="s">
        <v>305</v>
      </c>
      <c r="AA54" s="31" t="s">
        <v>297</v>
      </c>
      <c r="AB54" s="31"/>
      <c r="AC54" s="31">
        <v>35174661</v>
      </c>
      <c r="AD54" s="21"/>
    </row>
    <row r="55" spans="1:30" ht="90">
      <c r="A55" s="30">
        <v>54</v>
      </c>
      <c r="B55" s="21" t="s">
        <v>786</v>
      </c>
      <c r="C55" s="21" t="s">
        <v>417</v>
      </c>
      <c r="D55" s="28">
        <v>1.5</v>
      </c>
      <c r="E55" s="28" t="s">
        <v>425</v>
      </c>
      <c r="F55" s="27" t="s">
        <v>565</v>
      </c>
      <c r="G55" s="43" t="s">
        <v>896</v>
      </c>
      <c r="H55" s="21" t="s">
        <v>190</v>
      </c>
      <c r="I55" s="21"/>
      <c r="J55" s="21"/>
      <c r="K55" s="21"/>
      <c r="L55" s="21"/>
      <c r="M55" s="27"/>
      <c r="N55" s="21"/>
      <c r="O55" s="21" t="s">
        <v>787</v>
      </c>
      <c r="P55" s="26" t="s">
        <v>695</v>
      </c>
      <c r="Q55" s="21" t="s">
        <v>988</v>
      </c>
      <c r="R55" s="30">
        <v>0</v>
      </c>
      <c r="S55" s="42" t="s">
        <v>890</v>
      </c>
      <c r="T55" s="43" t="s">
        <v>1035</v>
      </c>
      <c r="U55" s="28"/>
      <c r="V55" s="29">
        <v>69.599999999999994</v>
      </c>
      <c r="W55" s="29">
        <v>69.599999999999994</v>
      </c>
      <c r="X55" s="30">
        <v>0</v>
      </c>
      <c r="Y55" s="21" t="s">
        <v>325</v>
      </c>
      <c r="Z55" s="31" t="s">
        <v>912</v>
      </c>
      <c r="AA55" s="31" t="s">
        <v>958</v>
      </c>
      <c r="AB55" s="31"/>
      <c r="AC55" s="31">
        <v>35174661</v>
      </c>
      <c r="AD55" s="21"/>
    </row>
    <row r="56" spans="1:30" ht="150">
      <c r="A56" s="30">
        <v>55</v>
      </c>
      <c r="B56" s="21" t="s">
        <v>786</v>
      </c>
      <c r="C56" s="21" t="s">
        <v>417</v>
      </c>
      <c r="D56" s="28">
        <v>1.8</v>
      </c>
      <c r="E56" s="28" t="s">
        <v>422</v>
      </c>
      <c r="F56" s="27" t="s">
        <v>566</v>
      </c>
      <c r="G56" s="43" t="s">
        <v>897</v>
      </c>
      <c r="H56" s="21" t="s">
        <v>190</v>
      </c>
      <c r="I56" s="21"/>
      <c r="J56" s="21"/>
      <c r="K56" s="21"/>
      <c r="L56" s="21"/>
      <c r="M56" s="27"/>
      <c r="N56" s="21"/>
      <c r="O56" s="21" t="s">
        <v>787</v>
      </c>
      <c r="P56" s="26" t="s">
        <v>695</v>
      </c>
      <c r="Q56" s="21" t="s">
        <v>1002</v>
      </c>
      <c r="R56" s="30">
        <v>0</v>
      </c>
      <c r="S56" s="42" t="s">
        <v>891</v>
      </c>
      <c r="T56" s="43" t="s">
        <v>1036</v>
      </c>
      <c r="U56" s="28"/>
      <c r="V56" s="29">
        <v>51.6</v>
      </c>
      <c r="W56" s="29">
        <v>51.6</v>
      </c>
      <c r="X56" s="30">
        <v>0</v>
      </c>
      <c r="Y56" s="21" t="s">
        <v>325</v>
      </c>
      <c r="Z56" s="31" t="s">
        <v>910</v>
      </c>
      <c r="AA56" s="31" t="s">
        <v>962</v>
      </c>
      <c r="AB56" s="31"/>
      <c r="AC56" s="31">
        <v>35174661</v>
      </c>
      <c r="AD56" s="21"/>
    </row>
    <row r="57" spans="1:30" ht="150">
      <c r="A57" s="30">
        <v>56</v>
      </c>
      <c r="B57" s="21" t="s">
        <v>786</v>
      </c>
      <c r="C57" s="21" t="s">
        <v>417</v>
      </c>
      <c r="D57" s="28">
        <v>7.6</v>
      </c>
      <c r="E57" s="28" t="s">
        <v>422</v>
      </c>
      <c r="F57" s="27" t="s">
        <v>567</v>
      </c>
      <c r="G57" s="43" t="s">
        <v>894</v>
      </c>
      <c r="H57" s="21" t="s">
        <v>190</v>
      </c>
      <c r="I57" s="21"/>
      <c r="J57" s="21"/>
      <c r="K57" s="21"/>
      <c r="L57" s="21"/>
      <c r="M57" s="27"/>
      <c r="N57" s="21"/>
      <c r="O57" s="21" t="s">
        <v>787</v>
      </c>
      <c r="P57" s="26" t="s">
        <v>695</v>
      </c>
      <c r="Q57" s="21" t="s">
        <v>1003</v>
      </c>
      <c r="R57" s="30">
        <v>0</v>
      </c>
      <c r="S57" s="42" t="s">
        <v>888</v>
      </c>
      <c r="T57" s="43" t="s">
        <v>1037</v>
      </c>
      <c r="U57" s="28"/>
      <c r="V57" s="29">
        <v>19.2</v>
      </c>
      <c r="W57" s="29">
        <v>19.2</v>
      </c>
      <c r="X57" s="30">
        <v>0</v>
      </c>
      <c r="Y57" s="34" t="s">
        <v>325</v>
      </c>
      <c r="Z57" s="31" t="s">
        <v>910</v>
      </c>
      <c r="AA57" s="31" t="s">
        <v>913</v>
      </c>
      <c r="AB57" s="31"/>
      <c r="AC57" s="31">
        <v>35174661</v>
      </c>
      <c r="AD57" s="21"/>
    </row>
    <row r="58" spans="1:30" ht="150">
      <c r="A58" s="30">
        <v>57</v>
      </c>
      <c r="B58" s="21" t="s">
        <v>786</v>
      </c>
      <c r="C58" s="21" t="s">
        <v>417</v>
      </c>
      <c r="D58" s="28">
        <v>1.7</v>
      </c>
      <c r="E58" s="28" t="s">
        <v>422</v>
      </c>
      <c r="F58" s="27" t="s">
        <v>568</v>
      </c>
      <c r="G58" s="43" t="s">
        <v>894</v>
      </c>
      <c r="H58" s="21" t="s">
        <v>190</v>
      </c>
      <c r="I58" s="21"/>
      <c r="J58" s="21"/>
      <c r="K58" s="21"/>
      <c r="L58" s="21"/>
      <c r="M58" s="27"/>
      <c r="N58" s="21"/>
      <c r="O58" s="21" t="s">
        <v>787</v>
      </c>
      <c r="P58" s="26" t="s">
        <v>695</v>
      </c>
      <c r="Q58" s="21" t="s">
        <v>1004</v>
      </c>
      <c r="R58" s="30">
        <v>0</v>
      </c>
      <c r="S58" s="42" t="s">
        <v>888</v>
      </c>
      <c r="T58" s="43" t="s">
        <v>1038</v>
      </c>
      <c r="U58" s="28"/>
      <c r="V58" s="29"/>
      <c r="W58" s="29">
        <v>9.6000000000000014</v>
      </c>
      <c r="X58" s="30">
        <v>1</v>
      </c>
      <c r="Y58" s="21" t="s">
        <v>812</v>
      </c>
      <c r="Z58" s="31" t="s">
        <v>353</v>
      </c>
      <c r="AA58" s="31" t="s">
        <v>949</v>
      </c>
      <c r="AB58" s="31"/>
      <c r="AC58" s="31">
        <v>35174661</v>
      </c>
      <c r="AD58" s="21"/>
    </row>
    <row r="59" spans="1:30" ht="150">
      <c r="A59" s="30">
        <v>58</v>
      </c>
      <c r="B59" s="21" t="s">
        <v>625</v>
      </c>
      <c r="C59" s="21" t="s">
        <v>417</v>
      </c>
      <c r="D59" s="28">
        <v>1.2</v>
      </c>
      <c r="E59" s="28" t="s">
        <v>425</v>
      </c>
      <c r="F59" s="27" t="s">
        <v>569</v>
      </c>
      <c r="G59" s="43" t="s">
        <v>898</v>
      </c>
      <c r="H59" s="21" t="s">
        <v>190</v>
      </c>
      <c r="I59" s="21"/>
      <c r="J59" s="21"/>
      <c r="K59" s="21"/>
      <c r="L59" s="21"/>
      <c r="M59" s="27"/>
      <c r="N59" s="21"/>
      <c r="O59" s="21" t="s">
        <v>787</v>
      </c>
      <c r="P59" s="26" t="s">
        <v>695</v>
      </c>
      <c r="Q59" s="21" t="s">
        <v>1003</v>
      </c>
      <c r="R59" s="30">
        <v>0</v>
      </c>
      <c r="S59" s="42" t="s">
        <v>892</v>
      </c>
      <c r="T59" s="43" t="s">
        <v>1039</v>
      </c>
      <c r="U59" s="28"/>
      <c r="V59" s="29"/>
      <c r="W59" s="29">
        <v>70.800000000000011</v>
      </c>
      <c r="X59" s="30">
        <v>1</v>
      </c>
      <c r="Y59" s="21" t="s">
        <v>325</v>
      </c>
      <c r="Z59" s="31" t="s">
        <v>910</v>
      </c>
      <c r="AA59" s="31" t="s">
        <v>959</v>
      </c>
      <c r="AB59" s="31"/>
      <c r="AC59" s="31">
        <v>35174661</v>
      </c>
      <c r="AD59" s="21"/>
    </row>
    <row r="60" spans="1:30" ht="150">
      <c r="A60" s="30">
        <v>59</v>
      </c>
      <c r="B60" s="21" t="s">
        <v>786</v>
      </c>
      <c r="C60" s="21" t="s">
        <v>417</v>
      </c>
      <c r="D60" s="28">
        <v>2.1</v>
      </c>
      <c r="E60" s="28" t="s">
        <v>425</v>
      </c>
      <c r="F60" s="27" t="s">
        <v>567</v>
      </c>
      <c r="G60" s="43" t="s">
        <v>894</v>
      </c>
      <c r="H60" s="21" t="s">
        <v>190</v>
      </c>
      <c r="I60" s="21"/>
      <c r="J60" s="21"/>
      <c r="K60" s="21"/>
      <c r="L60" s="21"/>
      <c r="M60" s="27"/>
      <c r="N60" s="21"/>
      <c r="O60" s="21" t="s">
        <v>787</v>
      </c>
      <c r="P60" s="26" t="s">
        <v>695</v>
      </c>
      <c r="Q60" s="21" t="s">
        <v>1005</v>
      </c>
      <c r="R60" s="30" t="s">
        <v>297</v>
      </c>
      <c r="S60" s="42" t="s">
        <v>892</v>
      </c>
      <c r="T60" s="43" t="s">
        <v>907</v>
      </c>
      <c r="U60" s="28"/>
      <c r="V60" s="29"/>
      <c r="W60" s="29">
        <v>14.399999999999999</v>
      </c>
      <c r="X60" s="30">
        <v>1</v>
      </c>
      <c r="Y60" s="21" t="s">
        <v>325</v>
      </c>
      <c r="Z60" s="31" t="s">
        <v>353</v>
      </c>
      <c r="AA60" s="31" t="s">
        <v>958</v>
      </c>
      <c r="AB60" s="31"/>
      <c r="AC60" s="31">
        <v>35174661</v>
      </c>
      <c r="AD60" s="21"/>
    </row>
    <row r="61" spans="1:30" ht="150">
      <c r="A61" s="30">
        <v>60</v>
      </c>
      <c r="B61" s="21" t="s">
        <v>786</v>
      </c>
      <c r="C61" s="21" t="s">
        <v>417</v>
      </c>
      <c r="D61" s="28">
        <v>1.3</v>
      </c>
      <c r="E61" s="28" t="s">
        <v>422</v>
      </c>
      <c r="F61" s="27" t="s">
        <v>567</v>
      </c>
      <c r="G61" s="43" t="s">
        <v>894</v>
      </c>
      <c r="H61" s="21" t="s">
        <v>190</v>
      </c>
      <c r="I61" s="21"/>
      <c r="J61" s="21"/>
      <c r="K61" s="21"/>
      <c r="L61" s="21"/>
      <c r="M61" s="27"/>
      <c r="N61" s="21"/>
      <c r="O61" s="21" t="s">
        <v>787</v>
      </c>
      <c r="P61" s="26" t="s">
        <v>695</v>
      </c>
      <c r="Q61" s="21" t="s">
        <v>1006</v>
      </c>
      <c r="R61" s="30">
        <v>0</v>
      </c>
      <c r="S61" s="42" t="s">
        <v>893</v>
      </c>
      <c r="T61" s="43" t="s">
        <v>1040</v>
      </c>
      <c r="U61" s="28"/>
      <c r="V61" s="29"/>
      <c r="W61" s="29" t="s">
        <v>190</v>
      </c>
      <c r="X61" s="30">
        <v>0</v>
      </c>
      <c r="Y61" s="21" t="s">
        <v>325</v>
      </c>
      <c r="Z61" s="31" t="s">
        <v>910</v>
      </c>
      <c r="AA61" s="31" t="s">
        <v>952</v>
      </c>
      <c r="AB61" s="31"/>
      <c r="AC61" s="31">
        <v>35174661</v>
      </c>
      <c r="AD61" s="21"/>
    </row>
    <row r="62" spans="1:30" ht="180">
      <c r="A62" s="30">
        <v>61</v>
      </c>
      <c r="B62" s="21" t="s">
        <v>643</v>
      </c>
      <c r="C62" s="21" t="s">
        <v>417</v>
      </c>
      <c r="D62" s="30">
        <v>6</v>
      </c>
      <c r="E62" s="30" t="s">
        <v>422</v>
      </c>
      <c r="F62" s="21" t="s">
        <v>570</v>
      </c>
      <c r="G62" s="21" t="s">
        <v>298</v>
      </c>
      <c r="H62" s="21" t="s">
        <v>644</v>
      </c>
      <c r="I62" s="21"/>
      <c r="J62" s="21" t="s">
        <v>831</v>
      </c>
      <c r="K62" s="21"/>
      <c r="L62" s="21"/>
      <c r="M62" s="21"/>
      <c r="N62" s="21"/>
      <c r="O62" s="21" t="s">
        <v>1026</v>
      </c>
      <c r="P62" s="26" t="s">
        <v>645</v>
      </c>
      <c r="Q62" s="21" t="s">
        <v>1047</v>
      </c>
      <c r="R62" s="30">
        <v>0</v>
      </c>
      <c r="S62" s="21"/>
      <c r="T62" s="21" t="s">
        <v>647</v>
      </c>
      <c r="U62" s="21">
        <v>0</v>
      </c>
      <c r="V62" s="21">
        <v>10</v>
      </c>
      <c r="W62" s="21">
        <v>10</v>
      </c>
      <c r="X62" s="21">
        <v>0</v>
      </c>
      <c r="Y62" s="21" t="s">
        <v>325</v>
      </c>
      <c r="Z62" s="21" t="s">
        <v>648</v>
      </c>
      <c r="AA62" s="21" t="s">
        <v>953</v>
      </c>
      <c r="AB62" s="21">
        <v>0</v>
      </c>
      <c r="AC62" s="21">
        <v>35809497</v>
      </c>
      <c r="AD62" s="21"/>
    </row>
    <row r="63" spans="1:30" ht="210">
      <c r="A63" s="30">
        <v>62</v>
      </c>
      <c r="B63" s="21" t="s">
        <v>643</v>
      </c>
      <c r="C63" s="21" t="s">
        <v>417</v>
      </c>
      <c r="D63" s="30">
        <v>3</v>
      </c>
      <c r="E63" s="30" t="s">
        <v>425</v>
      </c>
      <c r="F63" s="21" t="s">
        <v>14</v>
      </c>
      <c r="G63" s="21" t="s">
        <v>300</v>
      </c>
      <c r="H63" s="21" t="s">
        <v>649</v>
      </c>
      <c r="I63" s="21"/>
      <c r="J63" s="21" t="s">
        <v>830</v>
      </c>
      <c r="K63" s="21"/>
      <c r="L63" s="21"/>
      <c r="M63" s="21"/>
      <c r="N63" s="21"/>
      <c r="O63" s="21" t="s">
        <v>1027</v>
      </c>
      <c r="P63" s="26" t="s">
        <v>301</v>
      </c>
      <c r="Q63" s="21" t="s">
        <v>1047</v>
      </c>
      <c r="R63" s="30">
        <v>0</v>
      </c>
      <c r="S63" s="21"/>
      <c r="T63" s="21" t="s">
        <v>307</v>
      </c>
      <c r="U63" s="21">
        <v>0</v>
      </c>
      <c r="V63" s="21">
        <v>6</v>
      </c>
      <c r="W63" s="21">
        <v>6</v>
      </c>
      <c r="X63" s="21">
        <v>0</v>
      </c>
      <c r="Y63" s="21" t="s">
        <v>325</v>
      </c>
      <c r="Z63" s="21" t="s">
        <v>651</v>
      </c>
      <c r="AA63" s="26" t="s">
        <v>9</v>
      </c>
      <c r="AB63" s="21">
        <v>0</v>
      </c>
      <c r="AC63" s="21">
        <v>35809497</v>
      </c>
      <c r="AD63" s="21"/>
    </row>
    <row r="64" spans="1:30" ht="150">
      <c r="A64" s="30">
        <v>63</v>
      </c>
      <c r="B64" s="21" t="s">
        <v>652</v>
      </c>
      <c r="C64" s="21" t="s">
        <v>417</v>
      </c>
      <c r="D64" s="28">
        <v>5</v>
      </c>
      <c r="E64" s="28" t="s">
        <v>425</v>
      </c>
      <c r="F64" s="27" t="s">
        <v>312</v>
      </c>
      <c r="G64" s="27" t="s">
        <v>310</v>
      </c>
      <c r="H64" s="21" t="s">
        <v>870</v>
      </c>
      <c r="I64" s="21"/>
      <c r="J64" s="21"/>
      <c r="K64" s="21" t="s">
        <v>653</v>
      </c>
      <c r="L64" s="21"/>
      <c r="M64" s="27"/>
      <c r="N64" s="21"/>
      <c r="O64" s="21" t="s">
        <v>981</v>
      </c>
      <c r="P64" s="26" t="s">
        <v>645</v>
      </c>
      <c r="Q64" s="21" t="s">
        <v>989</v>
      </c>
      <c r="R64" s="30">
        <v>0</v>
      </c>
      <c r="S64" s="27"/>
      <c r="T64" s="21" t="s">
        <v>656</v>
      </c>
      <c r="U64" s="28"/>
      <c r="V64" s="29" t="s">
        <v>319</v>
      </c>
      <c r="W64" s="29" t="s">
        <v>319</v>
      </c>
      <c r="X64" s="30">
        <v>0</v>
      </c>
      <c r="Y64" s="21" t="s">
        <v>325</v>
      </c>
      <c r="Z64" s="21" t="s">
        <v>861</v>
      </c>
      <c r="AA64" s="21" t="s">
        <v>960</v>
      </c>
      <c r="AB64" s="21"/>
      <c r="AC64" s="31">
        <v>38249434</v>
      </c>
      <c r="AD64" s="21" t="s">
        <v>982</v>
      </c>
    </row>
    <row r="65" spans="1:30" ht="135">
      <c r="A65" s="30">
        <v>64</v>
      </c>
      <c r="B65" s="21" t="s">
        <v>766</v>
      </c>
      <c r="C65" s="21" t="s">
        <v>417</v>
      </c>
      <c r="D65" s="28">
        <v>1.5</v>
      </c>
      <c r="E65" s="28" t="s">
        <v>425</v>
      </c>
      <c r="F65" s="27" t="s">
        <v>14</v>
      </c>
      <c r="G65" s="27" t="s">
        <v>767</v>
      </c>
      <c r="H65" s="21" t="s">
        <v>768</v>
      </c>
      <c r="I65" s="21" t="s">
        <v>769</v>
      </c>
      <c r="J65" s="21"/>
      <c r="K65" s="21"/>
      <c r="L65" s="21"/>
      <c r="M65" s="27"/>
      <c r="N65" s="21"/>
      <c r="O65" s="21" t="s">
        <v>534</v>
      </c>
      <c r="P65" s="26" t="s">
        <v>695</v>
      </c>
      <c r="Q65" s="21" t="s">
        <v>1048</v>
      </c>
      <c r="R65" s="30">
        <v>0</v>
      </c>
      <c r="S65" s="27"/>
      <c r="T65" s="21" t="s">
        <v>885</v>
      </c>
      <c r="U65" s="28">
        <v>1</v>
      </c>
      <c r="V65" s="29">
        <v>60</v>
      </c>
      <c r="W65" s="29">
        <v>60</v>
      </c>
      <c r="X65" s="30" t="s">
        <v>190</v>
      </c>
      <c r="Y65" s="21" t="s">
        <v>423</v>
      </c>
      <c r="Z65" s="31" t="s">
        <v>426</v>
      </c>
      <c r="AA65" s="31" t="s">
        <v>963</v>
      </c>
      <c r="AB65" s="31"/>
      <c r="AC65" s="31">
        <v>36527465</v>
      </c>
      <c r="AD65" s="21"/>
    </row>
    <row r="66" spans="1:30" ht="180">
      <c r="A66" s="30">
        <v>65</v>
      </c>
      <c r="B66" s="21" t="s">
        <v>736</v>
      </c>
      <c r="C66" s="21" t="s">
        <v>417</v>
      </c>
      <c r="D66" s="28">
        <v>1.9</v>
      </c>
      <c r="E66" s="28" t="s">
        <v>422</v>
      </c>
      <c r="F66" s="27" t="s">
        <v>737</v>
      </c>
      <c r="G66" s="27"/>
      <c r="H66" s="21" t="s">
        <v>490</v>
      </c>
      <c r="I66" s="21"/>
      <c r="J66" s="21" t="s">
        <v>877</v>
      </c>
      <c r="K66" s="21"/>
      <c r="L66" s="21"/>
      <c r="M66" s="27"/>
      <c r="N66" s="21"/>
      <c r="O66" s="21" t="s">
        <v>1028</v>
      </c>
      <c r="P66" s="26" t="s">
        <v>660</v>
      </c>
      <c r="Q66" s="21" t="s">
        <v>1007</v>
      </c>
      <c r="R66" s="30">
        <v>0</v>
      </c>
      <c r="S66" s="27"/>
      <c r="T66" s="21" t="s">
        <v>739</v>
      </c>
      <c r="U66" s="28">
        <v>0</v>
      </c>
      <c r="V66" s="29">
        <v>11</v>
      </c>
      <c r="W66" s="29">
        <v>11</v>
      </c>
      <c r="X66" s="30">
        <v>0</v>
      </c>
      <c r="Y66" s="21" t="s">
        <v>423</v>
      </c>
      <c r="Z66" s="31" t="s">
        <v>651</v>
      </c>
      <c r="AA66" s="33" t="s">
        <v>9</v>
      </c>
      <c r="AB66" s="31"/>
      <c r="AC66" s="31">
        <v>38797130</v>
      </c>
      <c r="AD66" s="21"/>
    </row>
    <row r="67" spans="1:30" ht="180">
      <c r="A67" s="30">
        <v>66</v>
      </c>
      <c r="B67" s="21" t="s">
        <v>736</v>
      </c>
      <c r="C67" s="21" t="s">
        <v>417</v>
      </c>
      <c r="D67" s="28">
        <v>4</v>
      </c>
      <c r="E67" s="28" t="s">
        <v>425</v>
      </c>
      <c r="F67" s="27" t="s">
        <v>731</v>
      </c>
      <c r="G67" s="27"/>
      <c r="H67" s="21" t="s">
        <v>740</v>
      </c>
      <c r="I67" s="21"/>
      <c r="J67" s="21" t="s">
        <v>878</v>
      </c>
      <c r="K67" s="21"/>
      <c r="L67" s="21"/>
      <c r="M67" s="27"/>
      <c r="N67" s="21"/>
      <c r="O67" s="21" t="s">
        <v>1029</v>
      </c>
      <c r="P67" s="26" t="s">
        <v>660</v>
      </c>
      <c r="Q67" s="21" t="s">
        <v>1008</v>
      </c>
      <c r="R67" s="30">
        <v>0</v>
      </c>
      <c r="S67" s="27"/>
      <c r="T67" s="21" t="s">
        <v>742</v>
      </c>
      <c r="U67" s="28">
        <v>1</v>
      </c>
      <c r="V67" s="29">
        <v>9</v>
      </c>
      <c r="W67" s="29">
        <v>9</v>
      </c>
      <c r="X67" s="30">
        <v>1</v>
      </c>
      <c r="Y67" s="21" t="s">
        <v>423</v>
      </c>
      <c r="Z67" s="31" t="s">
        <v>555</v>
      </c>
      <c r="AA67" s="33" t="s">
        <v>9</v>
      </c>
      <c r="AB67" s="31"/>
      <c r="AC67" s="31">
        <v>38797130</v>
      </c>
      <c r="AD67" s="21"/>
    </row>
    <row r="68" spans="1:30" ht="180">
      <c r="A68" s="30">
        <v>67</v>
      </c>
      <c r="B68" s="21" t="s">
        <v>736</v>
      </c>
      <c r="C68" s="21" t="s">
        <v>417</v>
      </c>
      <c r="D68" s="28">
        <v>3.2</v>
      </c>
      <c r="E68" s="28" t="s">
        <v>425</v>
      </c>
      <c r="F68" s="27" t="s">
        <v>737</v>
      </c>
      <c r="G68" s="27"/>
      <c r="H68" s="21" t="s">
        <v>743</v>
      </c>
      <c r="I68" s="21"/>
      <c r="J68" s="21" t="s">
        <v>879</v>
      </c>
      <c r="K68" s="21"/>
      <c r="L68" s="21"/>
      <c r="M68" s="27"/>
      <c r="N68" s="21"/>
      <c r="O68" s="21" t="s">
        <v>1030</v>
      </c>
      <c r="P68" s="26" t="s">
        <v>660</v>
      </c>
      <c r="Q68" s="21" t="s">
        <v>1009</v>
      </c>
      <c r="R68" s="30">
        <v>0</v>
      </c>
      <c r="S68" s="27"/>
      <c r="T68" s="21" t="s">
        <v>739</v>
      </c>
      <c r="U68" s="28">
        <v>0</v>
      </c>
      <c r="V68" s="29">
        <v>9</v>
      </c>
      <c r="W68" s="29">
        <v>9</v>
      </c>
      <c r="X68" s="30">
        <v>0</v>
      </c>
      <c r="Y68" s="21" t="s">
        <v>423</v>
      </c>
      <c r="Z68" s="31" t="s">
        <v>687</v>
      </c>
      <c r="AA68" s="31" t="s">
        <v>881</v>
      </c>
      <c r="AB68" s="31"/>
      <c r="AC68" s="31">
        <v>38797130</v>
      </c>
      <c r="AD68" s="21"/>
    </row>
    <row r="69" spans="1:30" ht="180">
      <c r="A69" s="30">
        <v>68</v>
      </c>
      <c r="B69" s="21" t="s">
        <v>736</v>
      </c>
      <c r="C69" s="21" t="s">
        <v>417</v>
      </c>
      <c r="D69" s="28">
        <v>13</v>
      </c>
      <c r="E69" s="28" t="s">
        <v>425</v>
      </c>
      <c r="F69" s="27" t="s">
        <v>745</v>
      </c>
      <c r="G69" s="27"/>
      <c r="H69" s="21" t="s">
        <v>746</v>
      </c>
      <c r="I69" s="21"/>
      <c r="J69" s="21" t="s">
        <v>880</v>
      </c>
      <c r="K69" s="21"/>
      <c r="L69" s="21"/>
      <c r="M69" s="27"/>
      <c r="N69" s="21"/>
      <c r="O69" s="21" t="s">
        <v>1031</v>
      </c>
      <c r="P69" s="26" t="s">
        <v>660</v>
      </c>
      <c r="Q69" s="21" t="s">
        <v>1010</v>
      </c>
      <c r="R69" s="30">
        <v>0</v>
      </c>
      <c r="S69" s="27"/>
      <c r="T69" s="21" t="s">
        <v>739</v>
      </c>
      <c r="U69" s="28">
        <v>0</v>
      </c>
      <c r="V69" s="29">
        <v>9</v>
      </c>
      <c r="W69" s="29">
        <v>9</v>
      </c>
      <c r="X69" s="30">
        <v>0</v>
      </c>
      <c r="Y69" s="21" t="s">
        <v>423</v>
      </c>
      <c r="Z69" s="31" t="s">
        <v>426</v>
      </c>
      <c r="AA69" s="31" t="s">
        <v>961</v>
      </c>
      <c r="AB69" s="31"/>
      <c r="AC69" s="31">
        <v>38797130</v>
      </c>
      <c r="AD69" s="21"/>
    </row>
    <row r="70" spans="1:30" ht="197.25" customHeight="1">
      <c r="A70" s="30">
        <v>69</v>
      </c>
      <c r="B70" s="21" t="s">
        <v>966</v>
      </c>
      <c r="C70" s="21" t="s">
        <v>417</v>
      </c>
      <c r="D70" s="28">
        <v>12</v>
      </c>
      <c r="E70" s="28" t="s">
        <v>37</v>
      </c>
      <c r="F70" s="21" t="s">
        <v>810</v>
      </c>
      <c r="G70" s="27" t="s">
        <v>805</v>
      </c>
      <c r="H70" s="35" t="s">
        <v>829</v>
      </c>
      <c r="I70" s="35"/>
      <c r="J70" s="35">
        <v>13</v>
      </c>
      <c r="K70" s="35"/>
      <c r="L70" s="35"/>
      <c r="M70" s="35"/>
      <c r="N70" s="35"/>
      <c r="O70" s="35"/>
      <c r="P70" s="35" t="s">
        <v>11</v>
      </c>
      <c r="Q70" s="21" t="s">
        <v>1054</v>
      </c>
      <c r="R70" s="56">
        <v>0</v>
      </c>
      <c r="S70" s="21" t="s">
        <v>808</v>
      </c>
      <c r="T70" s="21" t="s">
        <v>946</v>
      </c>
      <c r="U70" s="35"/>
      <c r="V70" s="35"/>
      <c r="W70" s="35"/>
      <c r="X70" s="35">
        <v>0</v>
      </c>
      <c r="Y70" s="35" t="s">
        <v>812</v>
      </c>
      <c r="Z70" s="35" t="s">
        <v>305</v>
      </c>
      <c r="AA70" s="35" t="s">
        <v>965</v>
      </c>
      <c r="AB70" s="35"/>
      <c r="AC70" s="35"/>
    </row>
  </sheetData>
  <autoFilter ref="C1:AD73" xr:uid="{00000000-0009-0000-0000-000002000000}"/>
  <phoneticPr fontId="2"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BCOR (ITD+fusion)</vt:lpstr>
      <vt:lpstr>BCOR (ITD)</vt:lpstr>
      <vt:lpstr>BCOR (ITD) (final)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2025-04-11T07:35:38Z</dcterms:created>
  <dcterms:modified xsi:type="dcterms:W3CDTF">2025-08-14T05:44:23Z</dcterms:modified>
  <cp:category/>
  <cp:contentStatus/>
</cp:coreProperties>
</file>